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\Desktop\WEB\"/>
    </mc:Choice>
  </mc:AlternateContent>
  <bookViews>
    <workbookView xWindow="0" yWindow="0" windowWidth="20490" windowHeight="9045" activeTab="2"/>
  </bookViews>
  <sheets>
    <sheet name="Tablica I.-prihodi" sheetId="1" r:id="rId1"/>
    <sheet name="POSEBNI DIO-rashodi" sheetId="2" r:id="rId2"/>
    <sheet name="REKAPITULACIJA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Excel_BuiltIn__FilterDatabase_1">#REF!</definedName>
    <definedName name="Excel_BuiltIn__FilterDatabase_2">#REF!</definedName>
    <definedName name="Excel_BuiltIn__FilterDatabase_3">#REF!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1">'POSEBNI DIO-rashodi'!$1:$1</definedName>
    <definedName name="_xlnm.Print_Titles" localSheetId="0">'Tablica I.-prihodi'!$2:$2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  <definedName name="XXX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2" i="2" l="1"/>
  <c r="N182" i="2"/>
  <c r="M182" i="2"/>
  <c r="A183" i="2"/>
  <c r="D745" i="2" l="1"/>
  <c r="C745" i="2"/>
  <c r="B745" i="2"/>
  <c r="A745" i="2"/>
  <c r="N744" i="2"/>
  <c r="M744" i="2"/>
  <c r="M743" i="2" s="1"/>
  <c r="M742" i="2" s="1"/>
  <c r="M741" i="2" s="1"/>
  <c r="L744" i="2"/>
  <c r="D744" i="2"/>
  <c r="C744" i="2"/>
  <c r="B744" i="2"/>
  <c r="A744" i="2"/>
  <c r="N743" i="2"/>
  <c r="N742" i="2" s="1"/>
  <c r="N741" i="2" s="1"/>
  <c r="L743" i="2"/>
  <c r="L742" i="2" s="1"/>
  <c r="L741" i="2" s="1"/>
  <c r="D743" i="2"/>
  <c r="C743" i="2"/>
  <c r="B743" i="2"/>
  <c r="A743" i="2"/>
  <c r="D742" i="2"/>
  <c r="C742" i="2"/>
  <c r="B742" i="2"/>
  <c r="A742" i="2"/>
  <c r="D741" i="2"/>
  <c r="C741" i="2"/>
  <c r="B741" i="2"/>
  <c r="A741" i="2"/>
  <c r="D154" i="2" l="1"/>
  <c r="C154" i="2"/>
  <c r="B154" i="2"/>
  <c r="A154" i="2"/>
  <c r="N153" i="2"/>
  <c r="N152" i="2" s="1"/>
  <c r="M153" i="2"/>
  <c r="M152" i="2" s="1"/>
  <c r="L153" i="2"/>
  <c r="D153" i="2"/>
  <c r="C153" i="2"/>
  <c r="B153" i="2"/>
  <c r="A153" i="2"/>
  <c r="L152" i="2"/>
  <c r="D152" i="2"/>
  <c r="C152" i="2"/>
  <c r="B152" i="2"/>
  <c r="A152" i="2"/>
  <c r="M75" i="2"/>
  <c r="M74" i="2" s="1"/>
  <c r="N75" i="2"/>
  <c r="N74" i="2" s="1"/>
  <c r="L75" i="2"/>
  <c r="L74" i="2" s="1"/>
  <c r="D76" i="2"/>
  <c r="C76" i="2"/>
  <c r="B76" i="2"/>
  <c r="A76" i="2"/>
  <c r="D75" i="2"/>
  <c r="C75" i="2"/>
  <c r="B75" i="2"/>
  <c r="A75" i="2"/>
  <c r="D74" i="2"/>
  <c r="C74" i="2"/>
  <c r="B74" i="2"/>
  <c r="A74" i="2"/>
  <c r="L824" i="2" l="1"/>
  <c r="M824" i="2"/>
  <c r="N824" i="2"/>
  <c r="D433" i="1"/>
  <c r="C433" i="1"/>
  <c r="E433" i="1"/>
  <c r="M794" i="2"/>
  <c r="N794" i="2"/>
  <c r="M797" i="2"/>
  <c r="N797" i="2"/>
  <c r="L797" i="2"/>
  <c r="L794" i="2"/>
  <c r="L792" i="2"/>
  <c r="L791" i="2"/>
  <c r="D798" i="2"/>
  <c r="C798" i="2"/>
  <c r="B798" i="2"/>
  <c r="A798" i="2"/>
  <c r="D796" i="2"/>
  <c r="C796" i="2"/>
  <c r="B796" i="2"/>
  <c r="A796" i="2"/>
  <c r="D799" i="2"/>
  <c r="C799" i="2"/>
  <c r="B799" i="2"/>
  <c r="A799" i="2"/>
  <c r="D797" i="2"/>
  <c r="C797" i="2"/>
  <c r="B797" i="2"/>
  <c r="A797" i="2"/>
  <c r="D795" i="2"/>
  <c r="C795" i="2"/>
  <c r="B795" i="2"/>
  <c r="A795" i="2"/>
  <c r="D794" i="2"/>
  <c r="C794" i="2"/>
  <c r="B794" i="2"/>
  <c r="A794" i="2"/>
  <c r="D793" i="2"/>
  <c r="C793" i="2"/>
  <c r="B793" i="2"/>
  <c r="A793" i="2"/>
  <c r="N792" i="2"/>
  <c r="M792" i="2"/>
  <c r="D792" i="2"/>
  <c r="C792" i="2"/>
  <c r="B792" i="2"/>
  <c r="A792" i="2"/>
  <c r="D791" i="2"/>
  <c r="C791" i="2"/>
  <c r="B791" i="2"/>
  <c r="A791" i="2"/>
  <c r="M791" i="2" l="1"/>
  <c r="N791" i="2"/>
  <c r="O824" i="2"/>
  <c r="M838" i="2"/>
  <c r="L838" i="2"/>
  <c r="N838" i="2"/>
  <c r="D448" i="1"/>
  <c r="C448" i="1"/>
  <c r="E448" i="1"/>
  <c r="M785" i="2" l="1"/>
  <c r="N785" i="2"/>
  <c r="L789" i="2"/>
  <c r="L787" i="2"/>
  <c r="L785" i="2"/>
  <c r="L784" i="2" s="1"/>
  <c r="L783" i="2" s="1"/>
  <c r="D788" i="2"/>
  <c r="C788" i="2"/>
  <c r="B788" i="2"/>
  <c r="A788" i="2"/>
  <c r="N787" i="2"/>
  <c r="M787" i="2"/>
  <c r="D787" i="2"/>
  <c r="C787" i="2"/>
  <c r="B787" i="2"/>
  <c r="A787" i="2"/>
  <c r="D790" i="2"/>
  <c r="C790" i="2"/>
  <c r="B790" i="2"/>
  <c r="A790" i="2"/>
  <c r="N789" i="2"/>
  <c r="M789" i="2"/>
  <c r="D789" i="2"/>
  <c r="C789" i="2"/>
  <c r="B789" i="2"/>
  <c r="A789" i="2"/>
  <c r="D786" i="2"/>
  <c r="C786" i="2"/>
  <c r="B786" i="2"/>
  <c r="A786" i="2"/>
  <c r="D785" i="2"/>
  <c r="C785" i="2"/>
  <c r="B785" i="2"/>
  <c r="A785" i="2"/>
  <c r="D784" i="2"/>
  <c r="C784" i="2"/>
  <c r="B784" i="2"/>
  <c r="A784" i="2"/>
  <c r="D783" i="2"/>
  <c r="C783" i="2"/>
  <c r="B783" i="2"/>
  <c r="A783" i="2"/>
  <c r="D782" i="2"/>
  <c r="C782" i="2"/>
  <c r="B782" i="2"/>
  <c r="A782" i="2"/>
  <c r="L738" i="2"/>
  <c r="L737" i="2" s="1"/>
  <c r="L736" i="2" s="1"/>
  <c r="L735" i="2" s="1"/>
  <c r="D746" i="2"/>
  <c r="C746" i="2"/>
  <c r="B746" i="2"/>
  <c r="A746" i="2"/>
  <c r="D739" i="2"/>
  <c r="C739" i="2"/>
  <c r="B739" i="2"/>
  <c r="A739" i="2"/>
  <c r="N738" i="2"/>
  <c r="N737" i="2" s="1"/>
  <c r="N736" i="2" s="1"/>
  <c r="N735" i="2" s="1"/>
  <c r="M738" i="2"/>
  <c r="M737" i="2" s="1"/>
  <c r="M736" i="2" s="1"/>
  <c r="M735" i="2" s="1"/>
  <c r="D738" i="2"/>
  <c r="C738" i="2"/>
  <c r="B738" i="2"/>
  <c r="A738" i="2"/>
  <c r="D737" i="2"/>
  <c r="C737" i="2"/>
  <c r="B737" i="2"/>
  <c r="A737" i="2"/>
  <c r="D736" i="2"/>
  <c r="C736" i="2"/>
  <c r="B736" i="2"/>
  <c r="A736" i="2"/>
  <c r="D735" i="2"/>
  <c r="C735" i="2"/>
  <c r="B735" i="2"/>
  <c r="A735" i="2"/>
  <c r="N597" i="2"/>
  <c r="B598" i="2"/>
  <c r="A598" i="2"/>
  <c r="M597" i="2"/>
  <c r="L597" i="2"/>
  <c r="D597" i="2"/>
  <c r="C597" i="2"/>
  <c r="B597" i="2"/>
  <c r="A597" i="2"/>
  <c r="M539" i="2"/>
  <c r="N539" i="2"/>
  <c r="L539" i="2"/>
  <c r="D541" i="2"/>
  <c r="C541" i="2"/>
  <c r="B541" i="2"/>
  <c r="A541" i="2"/>
  <c r="N530" i="2"/>
  <c r="L530" i="2"/>
  <c r="L525" i="2"/>
  <c r="N525" i="2"/>
  <c r="D527" i="2"/>
  <c r="C527" i="2"/>
  <c r="B527" i="2"/>
  <c r="A527" i="2"/>
  <c r="N520" i="2"/>
  <c r="L520" i="2"/>
  <c r="L517" i="2"/>
  <c r="L511" i="2"/>
  <c r="L510" i="2" s="1"/>
  <c r="L499" i="2"/>
  <c r="L469" i="2"/>
  <c r="L396" i="2"/>
  <c r="D400" i="2"/>
  <c r="C400" i="2"/>
  <c r="B400" i="2"/>
  <c r="A400" i="2"/>
  <c r="N362" i="2"/>
  <c r="L362" i="2"/>
  <c r="M359" i="2"/>
  <c r="N359" i="2"/>
  <c r="L359" i="2"/>
  <c r="D361" i="2"/>
  <c r="C361" i="2"/>
  <c r="B361" i="2"/>
  <c r="A361" i="2"/>
  <c r="D360" i="2"/>
  <c r="C360" i="2"/>
  <c r="B360" i="2"/>
  <c r="A360" i="2"/>
  <c r="D359" i="2"/>
  <c r="C359" i="2"/>
  <c r="B359" i="2"/>
  <c r="A359" i="2"/>
  <c r="M331" i="2"/>
  <c r="D332" i="2"/>
  <c r="C332" i="2"/>
  <c r="B332" i="2"/>
  <c r="A332" i="2"/>
  <c r="N331" i="2"/>
  <c r="L331" i="2"/>
  <c r="D331" i="2"/>
  <c r="C331" i="2"/>
  <c r="B331" i="2"/>
  <c r="A331" i="2"/>
  <c r="D277" i="2"/>
  <c r="C277" i="2"/>
  <c r="B277" i="2"/>
  <c r="A277" i="2"/>
  <c r="D186" i="2"/>
  <c r="C186" i="2"/>
  <c r="B186" i="2"/>
  <c r="A186" i="2"/>
  <c r="D185" i="2"/>
  <c r="C185" i="2"/>
  <c r="B185" i="2"/>
  <c r="A185" i="2"/>
  <c r="N784" i="2" l="1"/>
  <c r="M784" i="2"/>
  <c r="L782" i="2"/>
  <c r="M782" i="2" l="1"/>
  <c r="M783" i="2"/>
  <c r="N782" i="2"/>
  <c r="N783" i="2"/>
  <c r="N177" i="2"/>
  <c r="M177" i="2"/>
  <c r="L177" i="2"/>
  <c r="D180" i="2"/>
  <c r="C180" i="2"/>
  <c r="B180" i="2"/>
  <c r="A180" i="2"/>
  <c r="M520" i="2" l="1"/>
  <c r="D521" i="2"/>
  <c r="C521" i="2"/>
  <c r="B521" i="2"/>
  <c r="A521" i="2"/>
  <c r="D439" i="2"/>
  <c r="C439" i="2"/>
  <c r="B439" i="2"/>
  <c r="A439" i="2"/>
  <c r="D429" i="2"/>
  <c r="C429" i="2"/>
  <c r="B429" i="2"/>
  <c r="A429" i="2"/>
  <c r="D279" i="2" l="1"/>
  <c r="C279" i="2"/>
  <c r="B279" i="2"/>
  <c r="A279" i="2"/>
  <c r="M530" i="2" l="1"/>
  <c r="L591" i="2"/>
  <c r="D532" i="2"/>
  <c r="C532" i="2"/>
  <c r="B532" i="2"/>
  <c r="A532" i="2"/>
  <c r="M517" i="2"/>
  <c r="N517" i="2"/>
  <c r="D519" i="2"/>
  <c r="C519" i="2"/>
  <c r="B519" i="2"/>
  <c r="A519" i="2"/>
  <c r="D592" i="2"/>
  <c r="C592" i="2"/>
  <c r="B592" i="2"/>
  <c r="A592" i="2"/>
  <c r="N591" i="2"/>
  <c r="M591" i="2"/>
  <c r="D591" i="2"/>
  <c r="C591" i="2"/>
  <c r="B591" i="2"/>
  <c r="A591" i="2"/>
  <c r="D518" i="2"/>
  <c r="C518" i="2"/>
  <c r="B518" i="2"/>
  <c r="A518" i="2"/>
  <c r="D517" i="2"/>
  <c r="C517" i="2"/>
  <c r="B517" i="2"/>
  <c r="A517" i="2"/>
  <c r="N511" i="2"/>
  <c r="N510" i="2" s="1"/>
  <c r="M511" i="2"/>
  <c r="M510" i="2" s="1"/>
  <c r="A513" i="2"/>
  <c r="B513" i="2"/>
  <c r="C513" i="2"/>
  <c r="D513" i="2"/>
  <c r="A514" i="2"/>
  <c r="B514" i="2"/>
  <c r="C514" i="2"/>
  <c r="D514" i="2"/>
  <c r="L514" i="2"/>
  <c r="L513" i="2" s="1"/>
  <c r="M514" i="2"/>
  <c r="N514" i="2"/>
  <c r="N513" i="2" s="1"/>
  <c r="A515" i="2"/>
  <c r="B515" i="2"/>
  <c r="C515" i="2"/>
  <c r="D515" i="2"/>
  <c r="D512" i="2"/>
  <c r="C512" i="2"/>
  <c r="B512" i="2"/>
  <c r="A512" i="2"/>
  <c r="D511" i="2"/>
  <c r="C511" i="2"/>
  <c r="B511" i="2"/>
  <c r="A511" i="2"/>
  <c r="D510" i="2"/>
  <c r="C510" i="2"/>
  <c r="B510" i="2"/>
  <c r="A510" i="2"/>
  <c r="D345" i="2" l="1"/>
  <c r="C345" i="2"/>
  <c r="B345" i="2"/>
  <c r="A345" i="2"/>
  <c r="D346" i="2"/>
  <c r="C346" i="2"/>
  <c r="B346" i="2"/>
  <c r="A346" i="2"/>
  <c r="C27" i="1" l="1"/>
  <c r="E27" i="1"/>
  <c r="D27" i="1"/>
  <c r="M362" i="2"/>
  <c r="D369" i="2"/>
  <c r="C369" i="2"/>
  <c r="B369" i="2"/>
  <c r="A369" i="2"/>
  <c r="M525" i="2" l="1"/>
  <c r="D528" i="2"/>
  <c r="C528" i="2"/>
  <c r="B528" i="2"/>
  <c r="A528" i="2"/>
  <c r="M499" i="2"/>
  <c r="N499" i="2"/>
  <c r="D509" i="2"/>
  <c r="C509" i="2"/>
  <c r="B509" i="2"/>
  <c r="A509" i="2"/>
  <c r="D490" i="2"/>
  <c r="C490" i="2"/>
  <c r="B490" i="2"/>
  <c r="A490" i="2"/>
  <c r="D447" i="2"/>
  <c r="C447" i="2"/>
  <c r="B447" i="2"/>
  <c r="A447" i="2"/>
  <c r="N112" i="2" l="1"/>
  <c r="N100" i="2"/>
  <c r="N102" i="2"/>
  <c r="L102" i="2"/>
  <c r="M102" i="2"/>
  <c r="L22" i="2"/>
  <c r="L196" i="2" l="1"/>
  <c r="M13" i="2"/>
  <c r="N806" i="2"/>
  <c r="N804" i="2"/>
  <c r="N778" i="2"/>
  <c r="N774" i="2"/>
  <c r="N771" i="2"/>
  <c r="N768" i="2"/>
  <c r="N766" i="2"/>
  <c r="N760" i="2"/>
  <c r="N757" i="2"/>
  <c r="N754" i="2"/>
  <c r="N752" i="2"/>
  <c r="N750" i="2"/>
  <c r="N732" i="2"/>
  <c r="N731" i="2" s="1"/>
  <c r="N730" i="2" s="1"/>
  <c r="N729" i="2" s="1"/>
  <c r="N726" i="2"/>
  <c r="N725" i="2" s="1"/>
  <c r="N723" i="2"/>
  <c r="N720" i="2"/>
  <c r="N719" i="2" s="1"/>
  <c r="N717" i="2"/>
  <c r="N715" i="2"/>
  <c r="N713" i="2"/>
  <c r="N707" i="2"/>
  <c r="N706" i="2" s="1"/>
  <c r="N704" i="2"/>
  <c r="N701" i="2"/>
  <c r="N698" i="2"/>
  <c r="N696" i="2"/>
  <c r="N694" i="2"/>
  <c r="N687" i="2"/>
  <c r="N682" i="2"/>
  <c r="N678" i="2"/>
  <c r="N675" i="2"/>
  <c r="N673" i="2"/>
  <c r="N671" i="2"/>
  <c r="N668" i="2"/>
  <c r="N667" i="2"/>
  <c r="N666" i="2"/>
  <c r="N662" i="2"/>
  <c r="N661" i="2" s="1"/>
  <c r="N660" i="2" s="1"/>
  <c r="N659" i="2" s="1"/>
  <c r="N656" i="2"/>
  <c r="N655" i="2" s="1"/>
  <c r="N654" i="2" s="1"/>
  <c r="N653" i="2" s="1"/>
  <c r="N648" i="2"/>
  <c r="N644" i="2"/>
  <c r="N640" i="2"/>
  <c r="N637" i="2"/>
  <c r="N631" i="2"/>
  <c r="N627" i="2"/>
  <c r="N620" i="2"/>
  <c r="N618" i="2"/>
  <c r="N614" i="2"/>
  <c r="N611" i="2"/>
  <c r="N608" i="2"/>
  <c r="N606" i="2"/>
  <c r="N599" i="2"/>
  <c r="N593" i="2"/>
  <c r="N590" i="2" s="1"/>
  <c r="N588" i="2"/>
  <c r="N586" i="2"/>
  <c r="N580" i="2"/>
  <c r="N576" i="2"/>
  <c r="N542" i="2"/>
  <c r="N535" i="2"/>
  <c r="N534" i="2" s="1"/>
  <c r="N529" i="2"/>
  <c r="N524" i="2"/>
  <c r="N497" i="2"/>
  <c r="N496" i="2" s="1"/>
  <c r="N474" i="2"/>
  <c r="N469" i="2"/>
  <c r="N441" i="2"/>
  <c r="N418" i="2"/>
  <c r="N403" i="2"/>
  <c r="N396" i="2"/>
  <c r="N392" i="2"/>
  <c r="N381" i="2"/>
  <c r="N378" i="2"/>
  <c r="N377" i="2"/>
  <c r="N376" i="2"/>
  <c r="N375" i="2"/>
  <c r="N374" i="2"/>
  <c r="N373" i="2"/>
  <c r="N372" i="2"/>
  <c r="N333" i="2"/>
  <c r="N330" i="2" s="1"/>
  <c r="N328" i="2"/>
  <c r="N327" i="2" s="1"/>
  <c r="N324" i="2"/>
  <c r="N323" i="2" s="1"/>
  <c r="N318" i="2"/>
  <c r="N317" i="2" s="1"/>
  <c r="N309" i="2"/>
  <c r="N308" i="2" s="1"/>
  <c r="N289" i="2"/>
  <c r="N284" i="2"/>
  <c r="N253" i="2"/>
  <c r="N230" i="2"/>
  <c r="N215" i="2"/>
  <c r="N209" i="2"/>
  <c r="N206" i="2"/>
  <c r="N200" i="2"/>
  <c r="N197" i="2"/>
  <c r="N196" i="2"/>
  <c r="N195" i="2"/>
  <c r="N194" i="2"/>
  <c r="N193" i="2"/>
  <c r="N192" i="2"/>
  <c r="N191" i="2"/>
  <c r="N176" i="2"/>
  <c r="N175" i="2" s="1"/>
  <c r="N174" i="2" s="1"/>
  <c r="N171" i="2"/>
  <c r="N165" i="2"/>
  <c r="N161" i="2"/>
  <c r="N159" i="2"/>
  <c r="N148" i="2"/>
  <c r="N147" i="2" s="1"/>
  <c r="N141" i="2"/>
  <c r="N139" i="2"/>
  <c r="N129" i="2"/>
  <c r="N123" i="2"/>
  <c r="N119" i="2"/>
  <c r="N111" i="2"/>
  <c r="N110" i="2" s="1"/>
  <c r="N109" i="2" s="1"/>
  <c r="N99" i="2"/>
  <c r="N98" i="2" s="1"/>
  <c r="N97" i="2" s="1"/>
  <c r="N93" i="2"/>
  <c r="N85" i="2"/>
  <c r="N81" i="2"/>
  <c r="N70" i="2"/>
  <c r="N69" i="2" s="1"/>
  <c r="N63" i="2"/>
  <c r="N61" i="2"/>
  <c r="N51" i="2"/>
  <c r="N45" i="2"/>
  <c r="N41" i="2"/>
  <c r="N34" i="2"/>
  <c r="N33" i="2" s="1"/>
  <c r="N32" i="2" s="1"/>
  <c r="N31" i="2" s="1"/>
  <c r="N28" i="2"/>
  <c r="N22" i="2"/>
  <c r="N20" i="2"/>
  <c r="N15" i="2"/>
  <c r="N14" i="2"/>
  <c r="N13" i="2"/>
  <c r="N12" i="2"/>
  <c r="N11" i="2"/>
  <c r="N10" i="2"/>
  <c r="N9" i="2"/>
  <c r="N8" i="2"/>
  <c r="N7" i="2"/>
  <c r="N6" i="2"/>
  <c r="N5" i="2"/>
  <c r="N4" i="2"/>
  <c r="M806" i="2"/>
  <c r="M804" i="2"/>
  <c r="M778" i="2"/>
  <c r="M774" i="2"/>
  <c r="M770" i="2" s="1"/>
  <c r="M771" i="2"/>
  <c r="M768" i="2"/>
  <c r="M766" i="2"/>
  <c r="M760" i="2"/>
  <c r="M757" i="2"/>
  <c r="M754" i="2"/>
  <c r="M752" i="2"/>
  <c r="M750" i="2"/>
  <c r="M749" i="2" s="1"/>
  <c r="M732" i="2"/>
  <c r="M731" i="2" s="1"/>
  <c r="M730" i="2" s="1"/>
  <c r="M729" i="2" s="1"/>
  <c r="M726" i="2"/>
  <c r="M725" i="2" s="1"/>
  <c r="M723" i="2"/>
  <c r="M720" i="2"/>
  <c r="M717" i="2"/>
  <c r="M715" i="2"/>
  <c r="M713" i="2"/>
  <c r="M707" i="2"/>
  <c r="M706" i="2" s="1"/>
  <c r="M704" i="2"/>
  <c r="M701" i="2"/>
  <c r="M698" i="2"/>
  <c r="M696" i="2"/>
  <c r="M694" i="2"/>
  <c r="M687" i="2"/>
  <c r="M682" i="2"/>
  <c r="M678" i="2"/>
  <c r="M677" i="2" s="1"/>
  <c r="M675" i="2"/>
  <c r="M673" i="2"/>
  <c r="M671" i="2"/>
  <c r="M668" i="2"/>
  <c r="M667" i="2"/>
  <c r="M666" i="2"/>
  <c r="M662" i="2"/>
  <c r="M661" i="2" s="1"/>
  <c r="M660" i="2" s="1"/>
  <c r="M659" i="2" s="1"/>
  <c r="M656" i="2"/>
  <c r="M655" i="2" s="1"/>
  <c r="M654" i="2" s="1"/>
  <c r="M653" i="2" s="1"/>
  <c r="M648" i="2"/>
  <c r="M644" i="2"/>
  <c r="M640" i="2"/>
  <c r="M637" i="2"/>
  <c r="M636" i="2" s="1"/>
  <c r="M635" i="2" s="1"/>
  <c r="M634" i="2" s="1"/>
  <c r="M631" i="2"/>
  <c r="M627" i="2"/>
  <c r="M620" i="2"/>
  <c r="M618" i="2"/>
  <c r="M614" i="2"/>
  <c r="M611" i="2"/>
  <c r="M608" i="2"/>
  <c r="M606" i="2"/>
  <c r="M605" i="2" s="1"/>
  <c r="M599" i="2"/>
  <c r="M596" i="2" s="1"/>
  <c r="M595" i="2" s="1"/>
  <c r="M593" i="2"/>
  <c r="M590" i="2" s="1"/>
  <c r="M588" i="2"/>
  <c r="M586" i="2"/>
  <c r="M580" i="2"/>
  <c r="M576" i="2"/>
  <c r="M542" i="2"/>
  <c r="M535" i="2"/>
  <c r="M534" i="2" s="1"/>
  <c r="M529" i="2"/>
  <c r="M524" i="2"/>
  <c r="M513" i="2"/>
  <c r="M497" i="2"/>
  <c r="M474" i="2"/>
  <c r="M469" i="2"/>
  <c r="M441" i="2"/>
  <c r="M418" i="2"/>
  <c r="M403" i="2"/>
  <c r="M396" i="2"/>
  <c r="M392" i="2"/>
  <c r="M381" i="2"/>
  <c r="M378" i="2"/>
  <c r="M377" i="2"/>
  <c r="M376" i="2"/>
  <c r="M375" i="2"/>
  <c r="M374" i="2"/>
  <c r="M373" i="2"/>
  <c r="M372" i="2"/>
  <c r="M333" i="2"/>
  <c r="M330" i="2" s="1"/>
  <c r="M328" i="2"/>
  <c r="M327" i="2" s="1"/>
  <c r="M324" i="2"/>
  <c r="M323" i="2" s="1"/>
  <c r="M318" i="2"/>
  <c r="M317" i="2" s="1"/>
  <c r="M309" i="2"/>
  <c r="M308" i="2" s="1"/>
  <c r="M289" i="2"/>
  <c r="M284" i="2"/>
  <c r="M253" i="2"/>
  <c r="M230" i="2"/>
  <c r="M215" i="2"/>
  <c r="M209" i="2"/>
  <c r="M206" i="2"/>
  <c r="M200" i="2"/>
  <c r="M197" i="2"/>
  <c r="M196" i="2"/>
  <c r="M195" i="2"/>
  <c r="M194" i="2"/>
  <c r="M193" i="2"/>
  <c r="M192" i="2"/>
  <c r="M191" i="2"/>
  <c r="M176" i="2"/>
  <c r="M175" i="2" s="1"/>
  <c r="M174" i="2" s="1"/>
  <c r="M171" i="2"/>
  <c r="M165" i="2"/>
  <c r="M161" i="2"/>
  <c r="M159" i="2"/>
  <c r="M148" i="2"/>
  <c r="M147" i="2" s="1"/>
  <c r="M141" i="2"/>
  <c r="M139" i="2"/>
  <c r="M129" i="2"/>
  <c r="M123" i="2"/>
  <c r="M119" i="2"/>
  <c r="M112" i="2"/>
  <c r="M111" i="2" s="1"/>
  <c r="M110" i="2" s="1"/>
  <c r="M109" i="2" s="1"/>
  <c r="M100" i="2"/>
  <c r="M99" i="2" s="1"/>
  <c r="M98" i="2" s="1"/>
  <c r="M97" i="2" s="1"/>
  <c r="M93" i="2"/>
  <c r="M85" i="2"/>
  <c r="M81" i="2"/>
  <c r="M70" i="2"/>
  <c r="M69" i="2" s="1"/>
  <c r="M63" i="2"/>
  <c r="M61" i="2"/>
  <c r="M51" i="2"/>
  <c r="M45" i="2"/>
  <c r="M41" i="2"/>
  <c r="M34" i="2"/>
  <c r="M33" i="2" s="1"/>
  <c r="M32" i="2" s="1"/>
  <c r="M31" i="2" s="1"/>
  <c r="M28" i="2"/>
  <c r="M22" i="2"/>
  <c r="M20" i="2"/>
  <c r="M15" i="2"/>
  <c r="M14" i="2"/>
  <c r="M12" i="2"/>
  <c r="M11" i="2"/>
  <c r="M10" i="2"/>
  <c r="M9" i="2"/>
  <c r="M8" i="2"/>
  <c r="M7" i="2"/>
  <c r="M6" i="2"/>
  <c r="M5" i="2"/>
  <c r="M4" i="2"/>
  <c r="L806" i="2"/>
  <c r="L804" i="2"/>
  <c r="L778" i="2"/>
  <c r="L774" i="2"/>
  <c r="L771" i="2"/>
  <c r="L768" i="2"/>
  <c r="L766" i="2"/>
  <c r="L760" i="2"/>
  <c r="L757" i="2"/>
  <c r="L754" i="2"/>
  <c r="L752" i="2"/>
  <c r="L750" i="2"/>
  <c r="L732" i="2"/>
  <c r="L731" i="2" s="1"/>
  <c r="L730" i="2" s="1"/>
  <c r="L729" i="2" s="1"/>
  <c r="L726" i="2"/>
  <c r="L725" i="2" s="1"/>
  <c r="L723" i="2"/>
  <c r="L720" i="2"/>
  <c r="L717" i="2"/>
  <c r="L715" i="2"/>
  <c r="L713" i="2"/>
  <c r="L707" i="2"/>
  <c r="L706" i="2" s="1"/>
  <c r="L704" i="2"/>
  <c r="L701" i="2"/>
  <c r="L698" i="2"/>
  <c r="L696" i="2"/>
  <c r="L694" i="2"/>
  <c r="L687" i="2"/>
  <c r="L682" i="2"/>
  <c r="L678" i="2"/>
  <c r="L675" i="2"/>
  <c r="L673" i="2"/>
  <c r="L671" i="2"/>
  <c r="L668" i="2"/>
  <c r="L667" i="2"/>
  <c r="L666" i="2"/>
  <c r="L662" i="2"/>
  <c r="L661" i="2" s="1"/>
  <c r="L660" i="2" s="1"/>
  <c r="L659" i="2" s="1"/>
  <c r="L656" i="2"/>
  <c r="L655" i="2" s="1"/>
  <c r="L654" i="2" s="1"/>
  <c r="L653" i="2" s="1"/>
  <c r="L648" i="2"/>
  <c r="L644" i="2"/>
  <c r="L640" i="2"/>
  <c r="L637" i="2"/>
  <c r="L631" i="2"/>
  <c r="L627" i="2"/>
  <c r="L620" i="2"/>
  <c r="L618" i="2"/>
  <c r="L614" i="2"/>
  <c r="L611" i="2"/>
  <c r="L608" i="2"/>
  <c r="L606" i="2"/>
  <c r="L599" i="2"/>
  <c r="L593" i="2"/>
  <c r="L590" i="2" s="1"/>
  <c r="L588" i="2"/>
  <c r="L586" i="2"/>
  <c r="L580" i="2"/>
  <c r="L576" i="2"/>
  <c r="L542" i="2"/>
  <c r="L535" i="2"/>
  <c r="L534" i="2" s="1"/>
  <c r="L529" i="2"/>
  <c r="L524" i="2"/>
  <c r="L497" i="2"/>
  <c r="L474" i="2"/>
  <c r="L441" i="2"/>
  <c r="L418" i="2"/>
  <c r="L403" i="2"/>
  <c r="L392" i="2"/>
  <c r="L381" i="2"/>
  <c r="L378" i="2"/>
  <c r="L377" i="2"/>
  <c r="L376" i="2"/>
  <c r="L375" i="2"/>
  <c r="L374" i="2"/>
  <c r="L373" i="2"/>
  <c r="L372" i="2"/>
  <c r="L333" i="2"/>
  <c r="L330" i="2" s="1"/>
  <c r="L328" i="2"/>
  <c r="L327" i="2" s="1"/>
  <c r="L324" i="2"/>
  <c r="L323" i="2" s="1"/>
  <c r="L318" i="2"/>
  <c r="L317" i="2" s="1"/>
  <c r="L309" i="2"/>
  <c r="L308" i="2" s="1"/>
  <c r="L289" i="2"/>
  <c r="L284" i="2"/>
  <c r="L253" i="2"/>
  <c r="L230" i="2"/>
  <c r="L215" i="2"/>
  <c r="L209" i="2"/>
  <c r="L206" i="2"/>
  <c r="L200" i="2"/>
  <c r="L197" i="2"/>
  <c r="L195" i="2"/>
  <c r="L194" i="2"/>
  <c r="L193" i="2"/>
  <c r="L192" i="2"/>
  <c r="L191" i="2"/>
  <c r="L171" i="2"/>
  <c r="L165" i="2"/>
  <c r="L161" i="2"/>
  <c r="L159" i="2"/>
  <c r="L148" i="2"/>
  <c r="L147" i="2" s="1"/>
  <c r="L141" i="2"/>
  <c r="L139" i="2"/>
  <c r="L129" i="2"/>
  <c r="L123" i="2"/>
  <c r="L119" i="2"/>
  <c r="L112" i="2"/>
  <c r="L111" i="2" s="1"/>
  <c r="L110" i="2" s="1"/>
  <c r="L109" i="2" s="1"/>
  <c r="L100" i="2"/>
  <c r="L99" i="2" s="1"/>
  <c r="L98" i="2" s="1"/>
  <c r="L97" i="2" s="1"/>
  <c r="L93" i="2"/>
  <c r="L85" i="2"/>
  <c r="L81" i="2"/>
  <c r="L80" i="2" s="1"/>
  <c r="L79" i="2" s="1"/>
  <c r="L70" i="2"/>
  <c r="L69" i="2" s="1"/>
  <c r="L63" i="2"/>
  <c r="L61" i="2"/>
  <c r="L51" i="2"/>
  <c r="L45" i="2"/>
  <c r="L41" i="2"/>
  <c r="L34" i="2"/>
  <c r="L33" i="2" s="1"/>
  <c r="L32" i="2" s="1"/>
  <c r="L31" i="2" s="1"/>
  <c r="L28" i="2"/>
  <c r="L20" i="2"/>
  <c r="L15" i="2"/>
  <c r="L14" i="2"/>
  <c r="L13" i="2"/>
  <c r="L12" i="2"/>
  <c r="L11" i="2"/>
  <c r="L10" i="2"/>
  <c r="L9" i="2"/>
  <c r="L8" i="2"/>
  <c r="L7" i="2"/>
  <c r="L6" i="2"/>
  <c r="L5" i="2"/>
  <c r="L4" i="2"/>
  <c r="M326" i="2" l="1"/>
  <c r="N803" i="2"/>
  <c r="N802" i="2" s="1"/>
  <c r="N801" i="2" s="1"/>
  <c r="M538" i="2"/>
  <c r="L78" i="2"/>
  <c r="L596" i="2"/>
  <c r="L595" i="2" s="1"/>
  <c r="L756" i="2"/>
  <c r="M700" i="2"/>
  <c r="N765" i="2"/>
  <c r="L605" i="2"/>
  <c r="L719" i="2"/>
  <c r="N596" i="2"/>
  <c r="N595" i="2" s="1"/>
  <c r="N712" i="2"/>
  <c r="N711" i="2" s="1"/>
  <c r="N710" i="2" s="1"/>
  <c r="L118" i="2"/>
  <c r="L538" i="2"/>
  <c r="L636" i="2"/>
  <c r="L635" i="2" s="1"/>
  <c r="L634" i="2" s="1"/>
  <c r="L40" i="2"/>
  <c r="L39" i="2" s="1"/>
  <c r="L38" i="2" s="1"/>
  <c r="L712" i="2"/>
  <c r="L19" i="2"/>
  <c r="L18" i="2" s="1"/>
  <c r="L17" i="2" s="1"/>
  <c r="L700" i="2"/>
  <c r="N700" i="2"/>
  <c r="L402" i="2"/>
  <c r="L670" i="2"/>
  <c r="L803" i="2"/>
  <c r="L802" i="2" s="1"/>
  <c r="L801" i="2" s="1"/>
  <c r="M670" i="2"/>
  <c r="M669" i="2" s="1"/>
  <c r="M665" i="2" s="1"/>
  <c r="M712" i="2"/>
  <c r="M765" i="2"/>
  <c r="N158" i="2"/>
  <c r="N157" i="2" s="1"/>
  <c r="N156" i="2" s="1"/>
  <c r="N636" i="2"/>
  <c r="N635" i="2" s="1"/>
  <c r="N634" i="2" s="1"/>
  <c r="N756" i="2"/>
  <c r="L158" i="2"/>
  <c r="L157" i="2" s="1"/>
  <c r="L156" i="2" s="1"/>
  <c r="L610" i="2"/>
  <c r="L604" i="2" s="1"/>
  <c r="L603" i="2" s="1"/>
  <c r="L770" i="2"/>
  <c r="N605" i="2"/>
  <c r="L693" i="2"/>
  <c r="L692" i="2" s="1"/>
  <c r="L691" i="2" s="1"/>
  <c r="L749" i="2"/>
  <c r="M158" i="2"/>
  <c r="M157" i="2" s="1"/>
  <c r="M156" i="2" s="1"/>
  <c r="M610" i="2"/>
  <c r="M693" i="2"/>
  <c r="M692" i="2" s="1"/>
  <c r="M691" i="2" s="1"/>
  <c r="M756" i="2"/>
  <c r="M748" i="2" s="1"/>
  <c r="M747" i="2" s="1"/>
  <c r="M803" i="2"/>
  <c r="M802" i="2" s="1"/>
  <c r="M801" i="2" s="1"/>
  <c r="N380" i="2"/>
  <c r="N626" i="2"/>
  <c r="N625" i="2" s="1"/>
  <c r="N624" i="2" s="1"/>
  <c r="N326" i="2"/>
  <c r="M402" i="2"/>
  <c r="N402" i="2"/>
  <c r="N379" i="2" s="1"/>
  <c r="L326" i="2"/>
  <c r="M764" i="2"/>
  <c r="M763" i="2" s="1"/>
  <c r="L214" i="2"/>
  <c r="L380" i="2"/>
  <c r="L379" i="2" s="1"/>
  <c r="L496" i="2"/>
  <c r="L765" i="2"/>
  <c r="L764" i="2" s="1"/>
  <c r="L763" i="2" s="1"/>
  <c r="M19" i="2"/>
  <c r="M18" i="2" s="1"/>
  <c r="M17" i="2" s="1"/>
  <c r="M40" i="2"/>
  <c r="M214" i="2"/>
  <c r="M380" i="2"/>
  <c r="M496" i="2"/>
  <c r="N19" i="2"/>
  <c r="N18" i="2" s="1"/>
  <c r="N17" i="2" s="1"/>
  <c r="N40" i="2"/>
  <c r="N214" i="2"/>
  <c r="N538" i="2"/>
  <c r="N533" i="2" s="1"/>
  <c r="N610" i="2"/>
  <c r="N604" i="2" s="1"/>
  <c r="N603" i="2" s="1"/>
  <c r="N693" i="2"/>
  <c r="N749" i="2"/>
  <c r="N748" i="2" s="1"/>
  <c r="N747" i="2" s="1"/>
  <c r="N770" i="2"/>
  <c r="N764" i="2" s="1"/>
  <c r="N763" i="2" s="1"/>
  <c r="M604" i="2"/>
  <c r="M603" i="2" s="1"/>
  <c r="L176" i="2"/>
  <c r="L175" i="2" s="1"/>
  <c r="L174" i="2" s="1"/>
  <c r="L199" i="2"/>
  <c r="M118" i="2"/>
  <c r="M199" i="2"/>
  <c r="N118" i="2"/>
  <c r="N199" i="2"/>
  <c r="N677" i="2"/>
  <c r="L533" i="2"/>
  <c r="L626" i="2"/>
  <c r="L625" i="2" s="1"/>
  <c r="L624" i="2" s="1"/>
  <c r="L677" i="2"/>
  <c r="M80" i="2"/>
  <c r="M79" i="2" s="1"/>
  <c r="M78" i="2" s="1"/>
  <c r="M626" i="2"/>
  <c r="M625" i="2" s="1"/>
  <c r="M624" i="2" s="1"/>
  <c r="M719" i="2"/>
  <c r="M711" i="2" s="1"/>
  <c r="M710" i="2" s="1"/>
  <c r="N80" i="2"/>
  <c r="N79" i="2" s="1"/>
  <c r="N78" i="2" s="1"/>
  <c r="N670" i="2"/>
  <c r="N669" i="2"/>
  <c r="N665" i="2" s="1"/>
  <c r="M533" i="2"/>
  <c r="L820" i="2"/>
  <c r="D623" i="2"/>
  <c r="C623" i="2"/>
  <c r="B623" i="2"/>
  <c r="A623" i="2"/>
  <c r="M602" i="2" l="1"/>
  <c r="M39" i="2"/>
  <c r="M38" i="2" s="1"/>
  <c r="M16" i="2" s="1"/>
  <c r="M116" i="2"/>
  <c r="M96" i="2" s="1"/>
  <c r="M117" i="2"/>
  <c r="L711" i="2"/>
  <c r="L710" i="2" s="1"/>
  <c r="L117" i="2"/>
  <c r="L116" i="2" s="1"/>
  <c r="L96" i="2" s="1"/>
  <c r="N117" i="2"/>
  <c r="N116" i="2" s="1"/>
  <c r="N96" i="2" s="1"/>
  <c r="N692" i="2"/>
  <c r="N691" i="2" s="1"/>
  <c r="N602" i="2" s="1"/>
  <c r="N39" i="2"/>
  <c r="N38" i="2" s="1"/>
  <c r="N16" i="2" s="1"/>
  <c r="L748" i="2"/>
  <c r="L747" i="2" s="1"/>
  <c r="L16" i="2"/>
  <c r="M198" i="2"/>
  <c r="M190" i="2" s="1"/>
  <c r="M379" i="2"/>
  <c r="M371" i="2" s="1"/>
  <c r="L371" i="2"/>
  <c r="L669" i="2"/>
  <c r="L665" i="2" s="1"/>
  <c r="L602" i="2" s="1"/>
  <c r="N198" i="2"/>
  <c r="N190" i="2" s="1"/>
  <c r="N371" i="2"/>
  <c r="L198" i="2"/>
  <c r="L812" i="2" s="1"/>
  <c r="N820" i="2"/>
  <c r="M820" i="2"/>
  <c r="L821" i="2"/>
  <c r="N831" i="2"/>
  <c r="M831" i="2"/>
  <c r="L831" i="2"/>
  <c r="N830" i="2"/>
  <c r="M830" i="2"/>
  <c r="L830" i="2"/>
  <c r="N829" i="2"/>
  <c r="M829" i="2"/>
  <c r="L829" i="2"/>
  <c r="N828" i="2"/>
  <c r="M828" i="2"/>
  <c r="L828" i="2"/>
  <c r="N827" i="2"/>
  <c r="M827" i="2"/>
  <c r="L827" i="2"/>
  <c r="N826" i="2"/>
  <c r="M826" i="2"/>
  <c r="L826" i="2"/>
  <c r="N825" i="2"/>
  <c r="M825" i="2"/>
  <c r="L825" i="2"/>
  <c r="N823" i="2"/>
  <c r="M823" i="2"/>
  <c r="L823" i="2"/>
  <c r="N822" i="2"/>
  <c r="M822" i="2"/>
  <c r="L822" i="2"/>
  <c r="N821" i="2"/>
  <c r="M821" i="2"/>
  <c r="M814" i="2"/>
  <c r="D11" i="3" s="1"/>
  <c r="N814" i="2"/>
  <c r="E11" i="3" s="1"/>
  <c r="D807" i="2"/>
  <c r="C807" i="2"/>
  <c r="B807" i="2"/>
  <c r="A807" i="2"/>
  <c r="D806" i="2"/>
  <c r="C806" i="2"/>
  <c r="B806" i="2"/>
  <c r="A806" i="2"/>
  <c r="D805" i="2"/>
  <c r="C805" i="2"/>
  <c r="B805" i="2"/>
  <c r="A805" i="2"/>
  <c r="D804" i="2"/>
  <c r="C804" i="2"/>
  <c r="B804" i="2"/>
  <c r="A804" i="2"/>
  <c r="D803" i="2"/>
  <c r="C803" i="2"/>
  <c r="B803" i="2"/>
  <c r="A803" i="2"/>
  <c r="D802" i="2"/>
  <c r="C802" i="2"/>
  <c r="B802" i="2"/>
  <c r="A802" i="2"/>
  <c r="D801" i="2"/>
  <c r="C801" i="2"/>
  <c r="B801" i="2"/>
  <c r="A801" i="2"/>
  <c r="D781" i="2"/>
  <c r="C781" i="2"/>
  <c r="B781" i="2"/>
  <c r="A781" i="2"/>
  <c r="D780" i="2"/>
  <c r="C780" i="2"/>
  <c r="B780" i="2"/>
  <c r="A780" i="2"/>
  <c r="D779" i="2"/>
  <c r="C779" i="2"/>
  <c r="B779" i="2"/>
  <c r="A779" i="2"/>
  <c r="D778" i="2"/>
  <c r="C778" i="2"/>
  <c r="B778" i="2"/>
  <c r="A778" i="2"/>
  <c r="D777" i="2"/>
  <c r="C777" i="2"/>
  <c r="B777" i="2"/>
  <c r="A777" i="2"/>
  <c r="D776" i="2"/>
  <c r="C776" i="2"/>
  <c r="B776" i="2"/>
  <c r="A776" i="2"/>
  <c r="D775" i="2"/>
  <c r="C775" i="2"/>
  <c r="B775" i="2"/>
  <c r="A775" i="2"/>
  <c r="D774" i="2"/>
  <c r="C774" i="2"/>
  <c r="B774" i="2"/>
  <c r="A774" i="2"/>
  <c r="D773" i="2"/>
  <c r="C773" i="2"/>
  <c r="B773" i="2"/>
  <c r="A773" i="2"/>
  <c r="D772" i="2"/>
  <c r="C772" i="2"/>
  <c r="B772" i="2"/>
  <c r="A772" i="2"/>
  <c r="D771" i="2"/>
  <c r="C771" i="2"/>
  <c r="B771" i="2"/>
  <c r="A771" i="2"/>
  <c r="D770" i="2"/>
  <c r="C770" i="2"/>
  <c r="B770" i="2"/>
  <c r="A770" i="2"/>
  <c r="D769" i="2"/>
  <c r="C769" i="2"/>
  <c r="B769" i="2"/>
  <c r="A769" i="2"/>
  <c r="D768" i="2"/>
  <c r="C768" i="2"/>
  <c r="B768" i="2"/>
  <c r="A768" i="2"/>
  <c r="D767" i="2"/>
  <c r="C767" i="2"/>
  <c r="B767" i="2"/>
  <c r="A767" i="2"/>
  <c r="D766" i="2"/>
  <c r="C766" i="2"/>
  <c r="B766" i="2"/>
  <c r="A766" i="2"/>
  <c r="D765" i="2"/>
  <c r="C765" i="2"/>
  <c r="B765" i="2"/>
  <c r="A765" i="2"/>
  <c r="D764" i="2"/>
  <c r="C764" i="2"/>
  <c r="B764" i="2"/>
  <c r="A764" i="2"/>
  <c r="D763" i="2"/>
  <c r="C763" i="2"/>
  <c r="B763" i="2"/>
  <c r="A763" i="2"/>
  <c r="D762" i="2"/>
  <c r="C762" i="2"/>
  <c r="B762" i="2"/>
  <c r="A762" i="2"/>
  <c r="D761" i="2"/>
  <c r="C761" i="2"/>
  <c r="B761" i="2"/>
  <c r="A761" i="2"/>
  <c r="D760" i="2"/>
  <c r="C760" i="2"/>
  <c r="B760" i="2"/>
  <c r="A760" i="2"/>
  <c r="D759" i="2"/>
  <c r="C759" i="2"/>
  <c r="B759" i="2"/>
  <c r="A759" i="2"/>
  <c r="D758" i="2"/>
  <c r="C758" i="2"/>
  <c r="B758" i="2"/>
  <c r="A758" i="2"/>
  <c r="D757" i="2"/>
  <c r="C757" i="2"/>
  <c r="B757" i="2"/>
  <c r="A757" i="2"/>
  <c r="D756" i="2"/>
  <c r="C756" i="2"/>
  <c r="B756" i="2"/>
  <c r="A756" i="2"/>
  <c r="D755" i="2"/>
  <c r="C755" i="2"/>
  <c r="B755" i="2"/>
  <c r="A755" i="2"/>
  <c r="D754" i="2"/>
  <c r="C754" i="2"/>
  <c r="B754" i="2"/>
  <c r="A754" i="2"/>
  <c r="D753" i="2"/>
  <c r="C753" i="2"/>
  <c r="B753" i="2"/>
  <c r="A753" i="2"/>
  <c r="D752" i="2"/>
  <c r="C752" i="2"/>
  <c r="B752" i="2"/>
  <c r="A752" i="2"/>
  <c r="D751" i="2"/>
  <c r="C751" i="2"/>
  <c r="B751" i="2"/>
  <c r="A751" i="2"/>
  <c r="D750" i="2"/>
  <c r="C750" i="2"/>
  <c r="B750" i="2"/>
  <c r="A750" i="2"/>
  <c r="D749" i="2"/>
  <c r="C749" i="2"/>
  <c r="B749" i="2"/>
  <c r="A749" i="2"/>
  <c r="D748" i="2"/>
  <c r="C748" i="2"/>
  <c r="B748" i="2"/>
  <c r="A748" i="2"/>
  <c r="D747" i="2"/>
  <c r="C747" i="2"/>
  <c r="B747" i="2"/>
  <c r="A747" i="2"/>
  <c r="D734" i="2"/>
  <c r="C734" i="2"/>
  <c r="B734" i="2"/>
  <c r="A734" i="2"/>
  <c r="D733" i="2"/>
  <c r="C733" i="2"/>
  <c r="B733" i="2"/>
  <c r="A733" i="2"/>
  <c r="D732" i="2"/>
  <c r="C732" i="2"/>
  <c r="B732" i="2"/>
  <c r="A732" i="2"/>
  <c r="D731" i="2"/>
  <c r="C731" i="2"/>
  <c r="B731" i="2"/>
  <c r="A731" i="2"/>
  <c r="D730" i="2"/>
  <c r="C730" i="2"/>
  <c r="B730" i="2"/>
  <c r="A730" i="2"/>
  <c r="D729" i="2"/>
  <c r="C729" i="2"/>
  <c r="B729" i="2"/>
  <c r="A729" i="2"/>
  <c r="D728" i="2"/>
  <c r="C728" i="2"/>
  <c r="B728" i="2"/>
  <c r="A728" i="2"/>
  <c r="D727" i="2"/>
  <c r="C727" i="2"/>
  <c r="B727" i="2"/>
  <c r="A727" i="2"/>
  <c r="D726" i="2"/>
  <c r="C726" i="2"/>
  <c r="B726" i="2"/>
  <c r="A726" i="2"/>
  <c r="D725" i="2"/>
  <c r="C725" i="2"/>
  <c r="B725" i="2"/>
  <c r="A725" i="2"/>
  <c r="D724" i="2"/>
  <c r="C724" i="2"/>
  <c r="B724" i="2"/>
  <c r="A724" i="2"/>
  <c r="D723" i="2"/>
  <c r="C723" i="2"/>
  <c r="B723" i="2"/>
  <c r="A723" i="2"/>
  <c r="D722" i="2"/>
  <c r="C722" i="2"/>
  <c r="B722" i="2"/>
  <c r="A722" i="2"/>
  <c r="D721" i="2"/>
  <c r="C721" i="2"/>
  <c r="B721" i="2"/>
  <c r="A721" i="2"/>
  <c r="D720" i="2"/>
  <c r="C720" i="2"/>
  <c r="B720" i="2"/>
  <c r="A720" i="2"/>
  <c r="D719" i="2"/>
  <c r="C719" i="2"/>
  <c r="B719" i="2"/>
  <c r="A719" i="2"/>
  <c r="D718" i="2"/>
  <c r="C718" i="2"/>
  <c r="B718" i="2"/>
  <c r="A718" i="2"/>
  <c r="D717" i="2"/>
  <c r="C717" i="2"/>
  <c r="B717" i="2"/>
  <c r="A717" i="2"/>
  <c r="D716" i="2"/>
  <c r="C716" i="2"/>
  <c r="B716" i="2"/>
  <c r="A716" i="2"/>
  <c r="D715" i="2"/>
  <c r="C715" i="2"/>
  <c r="B715" i="2"/>
  <c r="A715" i="2"/>
  <c r="D714" i="2"/>
  <c r="C714" i="2"/>
  <c r="B714" i="2"/>
  <c r="A714" i="2"/>
  <c r="D713" i="2"/>
  <c r="C713" i="2"/>
  <c r="B713" i="2"/>
  <c r="A713" i="2"/>
  <c r="D712" i="2"/>
  <c r="C712" i="2"/>
  <c r="B712" i="2"/>
  <c r="A712" i="2"/>
  <c r="D711" i="2"/>
  <c r="C711" i="2"/>
  <c r="B711" i="2"/>
  <c r="A711" i="2"/>
  <c r="D710" i="2"/>
  <c r="C710" i="2"/>
  <c r="B710" i="2"/>
  <c r="A710" i="2"/>
  <c r="D709" i="2"/>
  <c r="C709" i="2"/>
  <c r="B709" i="2"/>
  <c r="A709" i="2"/>
  <c r="D708" i="2"/>
  <c r="C708" i="2"/>
  <c r="B708" i="2"/>
  <c r="A708" i="2"/>
  <c r="D707" i="2"/>
  <c r="C707" i="2"/>
  <c r="B707" i="2"/>
  <c r="A707" i="2"/>
  <c r="D706" i="2"/>
  <c r="C706" i="2"/>
  <c r="B706" i="2"/>
  <c r="A706" i="2"/>
  <c r="D705" i="2"/>
  <c r="C705" i="2"/>
  <c r="B705" i="2"/>
  <c r="A705" i="2"/>
  <c r="D704" i="2"/>
  <c r="C704" i="2"/>
  <c r="B704" i="2"/>
  <c r="A704" i="2"/>
  <c r="D703" i="2"/>
  <c r="C703" i="2"/>
  <c r="B703" i="2"/>
  <c r="A703" i="2"/>
  <c r="D702" i="2"/>
  <c r="C702" i="2"/>
  <c r="B702" i="2"/>
  <c r="A702" i="2"/>
  <c r="D701" i="2"/>
  <c r="C701" i="2"/>
  <c r="B701" i="2"/>
  <c r="A701" i="2"/>
  <c r="D700" i="2"/>
  <c r="C700" i="2"/>
  <c r="B700" i="2"/>
  <c r="A700" i="2"/>
  <c r="D699" i="2"/>
  <c r="C699" i="2"/>
  <c r="B699" i="2"/>
  <c r="A699" i="2"/>
  <c r="D698" i="2"/>
  <c r="C698" i="2"/>
  <c r="B698" i="2"/>
  <c r="A698" i="2"/>
  <c r="D697" i="2"/>
  <c r="C697" i="2"/>
  <c r="B697" i="2"/>
  <c r="A697" i="2"/>
  <c r="D696" i="2"/>
  <c r="C696" i="2"/>
  <c r="B696" i="2"/>
  <c r="A696" i="2"/>
  <c r="D695" i="2"/>
  <c r="C695" i="2"/>
  <c r="B695" i="2"/>
  <c r="A695" i="2"/>
  <c r="D694" i="2"/>
  <c r="C694" i="2"/>
  <c r="B694" i="2"/>
  <c r="A694" i="2"/>
  <c r="D693" i="2"/>
  <c r="C693" i="2"/>
  <c r="B693" i="2"/>
  <c r="A693" i="2"/>
  <c r="D692" i="2"/>
  <c r="C692" i="2"/>
  <c r="B692" i="2"/>
  <c r="A692" i="2"/>
  <c r="D691" i="2"/>
  <c r="C691" i="2"/>
  <c r="B691" i="2"/>
  <c r="A691" i="2"/>
  <c r="D690" i="2"/>
  <c r="C690" i="2"/>
  <c r="B690" i="2"/>
  <c r="A690" i="2"/>
  <c r="D689" i="2"/>
  <c r="C689" i="2"/>
  <c r="B689" i="2"/>
  <c r="A689" i="2"/>
  <c r="D688" i="2"/>
  <c r="C688" i="2"/>
  <c r="B688" i="2"/>
  <c r="A688" i="2"/>
  <c r="D687" i="2"/>
  <c r="C687" i="2"/>
  <c r="B687" i="2"/>
  <c r="A687" i="2"/>
  <c r="D686" i="2"/>
  <c r="C686" i="2"/>
  <c r="B686" i="2"/>
  <c r="A686" i="2"/>
  <c r="D685" i="2"/>
  <c r="C685" i="2"/>
  <c r="B685" i="2"/>
  <c r="A685" i="2"/>
  <c r="D684" i="2"/>
  <c r="C684" i="2"/>
  <c r="B684" i="2"/>
  <c r="A684" i="2"/>
  <c r="D683" i="2"/>
  <c r="C683" i="2"/>
  <c r="B683" i="2"/>
  <c r="A683" i="2"/>
  <c r="D682" i="2"/>
  <c r="C682" i="2"/>
  <c r="B682" i="2"/>
  <c r="A682" i="2"/>
  <c r="D681" i="2"/>
  <c r="C681" i="2"/>
  <c r="B681" i="2"/>
  <c r="A681" i="2"/>
  <c r="D680" i="2"/>
  <c r="C680" i="2"/>
  <c r="B680" i="2"/>
  <c r="A680" i="2"/>
  <c r="D679" i="2"/>
  <c r="C679" i="2"/>
  <c r="B679" i="2"/>
  <c r="A679" i="2"/>
  <c r="D678" i="2"/>
  <c r="C678" i="2"/>
  <c r="B678" i="2"/>
  <c r="A678" i="2"/>
  <c r="D677" i="2"/>
  <c r="C677" i="2"/>
  <c r="B677" i="2"/>
  <c r="A677" i="2"/>
  <c r="D676" i="2"/>
  <c r="C676" i="2"/>
  <c r="B676" i="2"/>
  <c r="A676" i="2"/>
  <c r="D675" i="2"/>
  <c r="C675" i="2"/>
  <c r="B675" i="2"/>
  <c r="A675" i="2"/>
  <c r="D674" i="2"/>
  <c r="C674" i="2"/>
  <c r="B674" i="2"/>
  <c r="A674" i="2"/>
  <c r="D673" i="2"/>
  <c r="C673" i="2"/>
  <c r="B673" i="2"/>
  <c r="A673" i="2"/>
  <c r="D672" i="2"/>
  <c r="C672" i="2"/>
  <c r="B672" i="2"/>
  <c r="A672" i="2"/>
  <c r="D671" i="2"/>
  <c r="C671" i="2"/>
  <c r="B671" i="2"/>
  <c r="A671" i="2"/>
  <c r="D670" i="2"/>
  <c r="C670" i="2"/>
  <c r="B670" i="2"/>
  <c r="A670" i="2"/>
  <c r="D669" i="2"/>
  <c r="C669" i="2"/>
  <c r="B669" i="2"/>
  <c r="A669" i="2"/>
  <c r="D665" i="2"/>
  <c r="C665" i="2"/>
  <c r="B665" i="2"/>
  <c r="A665" i="2"/>
  <c r="D664" i="2"/>
  <c r="C664" i="2"/>
  <c r="B664" i="2"/>
  <c r="A664" i="2"/>
  <c r="D663" i="2"/>
  <c r="C663" i="2"/>
  <c r="B663" i="2"/>
  <c r="A663" i="2"/>
  <c r="D662" i="2"/>
  <c r="C662" i="2"/>
  <c r="B662" i="2"/>
  <c r="A662" i="2"/>
  <c r="D661" i="2"/>
  <c r="C661" i="2"/>
  <c r="B661" i="2"/>
  <c r="A661" i="2"/>
  <c r="D660" i="2"/>
  <c r="C660" i="2"/>
  <c r="B660" i="2"/>
  <c r="A660" i="2"/>
  <c r="D659" i="2"/>
  <c r="C659" i="2"/>
  <c r="B659" i="2"/>
  <c r="A659" i="2"/>
  <c r="D658" i="2"/>
  <c r="C658" i="2"/>
  <c r="B658" i="2"/>
  <c r="A658" i="2"/>
  <c r="D657" i="2"/>
  <c r="C657" i="2"/>
  <c r="B657" i="2"/>
  <c r="A657" i="2"/>
  <c r="D656" i="2"/>
  <c r="C656" i="2"/>
  <c r="B656" i="2"/>
  <c r="A656" i="2"/>
  <c r="D655" i="2"/>
  <c r="C655" i="2"/>
  <c r="B655" i="2"/>
  <c r="A655" i="2"/>
  <c r="D654" i="2"/>
  <c r="C654" i="2"/>
  <c r="B654" i="2"/>
  <c r="A654" i="2"/>
  <c r="D653" i="2"/>
  <c r="C653" i="2"/>
  <c r="B653" i="2"/>
  <c r="A653" i="2"/>
  <c r="D652" i="2"/>
  <c r="C652" i="2"/>
  <c r="B652" i="2"/>
  <c r="A652" i="2"/>
  <c r="D651" i="2"/>
  <c r="C651" i="2"/>
  <c r="B651" i="2"/>
  <c r="A651" i="2"/>
  <c r="D650" i="2"/>
  <c r="C650" i="2"/>
  <c r="B650" i="2"/>
  <c r="A650" i="2"/>
  <c r="D649" i="2"/>
  <c r="C649" i="2"/>
  <c r="B649" i="2"/>
  <c r="A649" i="2"/>
  <c r="D648" i="2"/>
  <c r="C648" i="2"/>
  <c r="B648" i="2"/>
  <c r="A648" i="2"/>
  <c r="D647" i="2"/>
  <c r="C647" i="2"/>
  <c r="B647" i="2"/>
  <c r="A647" i="2"/>
  <c r="D646" i="2"/>
  <c r="C646" i="2"/>
  <c r="B646" i="2"/>
  <c r="A646" i="2"/>
  <c r="D645" i="2"/>
  <c r="C645" i="2"/>
  <c r="B645" i="2"/>
  <c r="A645" i="2"/>
  <c r="D644" i="2"/>
  <c r="C644" i="2"/>
  <c r="B644" i="2"/>
  <c r="A644" i="2"/>
  <c r="D643" i="2"/>
  <c r="C643" i="2"/>
  <c r="B643" i="2"/>
  <c r="A643" i="2"/>
  <c r="D642" i="2"/>
  <c r="C642" i="2"/>
  <c r="B642" i="2"/>
  <c r="A642" i="2"/>
  <c r="D641" i="2"/>
  <c r="C641" i="2"/>
  <c r="B641" i="2"/>
  <c r="A641" i="2"/>
  <c r="D640" i="2"/>
  <c r="C640" i="2"/>
  <c r="B640" i="2"/>
  <c r="A640" i="2"/>
  <c r="D639" i="2"/>
  <c r="C639" i="2"/>
  <c r="B639" i="2"/>
  <c r="A639" i="2"/>
  <c r="D638" i="2"/>
  <c r="C638" i="2"/>
  <c r="B638" i="2"/>
  <c r="A638" i="2"/>
  <c r="D637" i="2"/>
  <c r="C637" i="2"/>
  <c r="B637" i="2"/>
  <c r="A637" i="2"/>
  <c r="D636" i="2"/>
  <c r="C636" i="2"/>
  <c r="B636" i="2"/>
  <c r="A636" i="2"/>
  <c r="D635" i="2"/>
  <c r="C635" i="2"/>
  <c r="B635" i="2"/>
  <c r="A635" i="2"/>
  <c r="D634" i="2"/>
  <c r="C634" i="2"/>
  <c r="B634" i="2"/>
  <c r="A634" i="2"/>
  <c r="D633" i="2"/>
  <c r="C633" i="2"/>
  <c r="B633" i="2"/>
  <c r="A633" i="2"/>
  <c r="D622" i="2"/>
  <c r="C622" i="2"/>
  <c r="B622" i="2"/>
  <c r="A622" i="2"/>
  <c r="D621" i="2"/>
  <c r="C621" i="2"/>
  <c r="B621" i="2"/>
  <c r="A621" i="2"/>
  <c r="D620" i="2"/>
  <c r="C620" i="2"/>
  <c r="B620" i="2"/>
  <c r="A620" i="2"/>
  <c r="D619" i="2"/>
  <c r="C619" i="2"/>
  <c r="B619" i="2"/>
  <c r="A619" i="2"/>
  <c r="D618" i="2"/>
  <c r="C618" i="2"/>
  <c r="B618" i="2"/>
  <c r="A618" i="2"/>
  <c r="D617" i="2"/>
  <c r="C617" i="2"/>
  <c r="B617" i="2"/>
  <c r="A617" i="2"/>
  <c r="D616" i="2"/>
  <c r="C616" i="2"/>
  <c r="B616" i="2"/>
  <c r="A616" i="2"/>
  <c r="D615" i="2"/>
  <c r="C615" i="2"/>
  <c r="B615" i="2"/>
  <c r="A615" i="2"/>
  <c r="D614" i="2"/>
  <c r="C614" i="2"/>
  <c r="B614" i="2"/>
  <c r="A614" i="2"/>
  <c r="D613" i="2"/>
  <c r="C613" i="2"/>
  <c r="B613" i="2"/>
  <c r="A613" i="2"/>
  <c r="D612" i="2"/>
  <c r="C612" i="2"/>
  <c r="B612" i="2"/>
  <c r="A612" i="2"/>
  <c r="D611" i="2"/>
  <c r="C611" i="2"/>
  <c r="B611" i="2"/>
  <c r="A611" i="2"/>
  <c r="D610" i="2"/>
  <c r="C610" i="2"/>
  <c r="B610" i="2"/>
  <c r="A610" i="2"/>
  <c r="D609" i="2"/>
  <c r="C609" i="2"/>
  <c r="B609" i="2"/>
  <c r="A609" i="2"/>
  <c r="D608" i="2"/>
  <c r="C608" i="2"/>
  <c r="B608" i="2"/>
  <c r="A608" i="2"/>
  <c r="D607" i="2"/>
  <c r="C607" i="2"/>
  <c r="B607" i="2"/>
  <c r="A607" i="2"/>
  <c r="D606" i="2"/>
  <c r="C606" i="2"/>
  <c r="B606" i="2"/>
  <c r="A606" i="2"/>
  <c r="D605" i="2"/>
  <c r="C605" i="2"/>
  <c r="B605" i="2"/>
  <c r="A605" i="2"/>
  <c r="D604" i="2"/>
  <c r="C604" i="2"/>
  <c r="B604" i="2"/>
  <c r="A604" i="2"/>
  <c r="D603" i="2"/>
  <c r="C603" i="2"/>
  <c r="B603" i="2"/>
  <c r="A603" i="2"/>
  <c r="D602" i="2"/>
  <c r="C602" i="2"/>
  <c r="B602" i="2"/>
  <c r="A602" i="2"/>
  <c r="D601" i="2"/>
  <c r="C601" i="2"/>
  <c r="B601" i="2"/>
  <c r="A601" i="2"/>
  <c r="B600" i="2"/>
  <c r="A600" i="2"/>
  <c r="L814" i="2"/>
  <c r="C11" i="3" s="1"/>
  <c r="D599" i="2"/>
  <c r="C599" i="2"/>
  <c r="B599" i="2"/>
  <c r="A599" i="2"/>
  <c r="D596" i="2"/>
  <c r="C596" i="2"/>
  <c r="B596" i="2"/>
  <c r="A596" i="2"/>
  <c r="D595" i="2"/>
  <c r="C595" i="2"/>
  <c r="B595" i="2"/>
  <c r="A595" i="2"/>
  <c r="B594" i="2"/>
  <c r="A594" i="2"/>
  <c r="D593" i="2"/>
  <c r="C593" i="2"/>
  <c r="B593" i="2"/>
  <c r="A593" i="2"/>
  <c r="D590" i="2"/>
  <c r="C590" i="2"/>
  <c r="B590" i="2"/>
  <c r="A590" i="2"/>
  <c r="D589" i="2"/>
  <c r="C589" i="2"/>
  <c r="B589" i="2"/>
  <c r="A589" i="2"/>
  <c r="D588" i="2"/>
  <c r="C588" i="2"/>
  <c r="B588" i="2"/>
  <c r="A588" i="2"/>
  <c r="D587" i="2"/>
  <c r="C587" i="2"/>
  <c r="B587" i="2"/>
  <c r="A587" i="2"/>
  <c r="D586" i="2"/>
  <c r="C586" i="2"/>
  <c r="B586" i="2"/>
  <c r="A586" i="2"/>
  <c r="D585" i="2"/>
  <c r="C585" i="2"/>
  <c r="B585" i="2"/>
  <c r="A585" i="2"/>
  <c r="D584" i="2"/>
  <c r="C584" i="2"/>
  <c r="B584" i="2"/>
  <c r="A584" i="2"/>
  <c r="D583" i="2"/>
  <c r="C583" i="2"/>
  <c r="B583" i="2"/>
  <c r="A583" i="2"/>
  <c r="D582" i="2"/>
  <c r="C582" i="2"/>
  <c r="B582" i="2"/>
  <c r="A582" i="2"/>
  <c r="D581" i="2"/>
  <c r="C581" i="2"/>
  <c r="B581" i="2"/>
  <c r="A581" i="2"/>
  <c r="D580" i="2"/>
  <c r="C580" i="2"/>
  <c r="B580" i="2"/>
  <c r="A580" i="2"/>
  <c r="D579" i="2"/>
  <c r="C579" i="2"/>
  <c r="B579" i="2"/>
  <c r="A579" i="2"/>
  <c r="D578" i="2"/>
  <c r="C578" i="2"/>
  <c r="B578" i="2"/>
  <c r="A578" i="2"/>
  <c r="D577" i="2"/>
  <c r="C577" i="2"/>
  <c r="B577" i="2"/>
  <c r="A577" i="2"/>
  <c r="D576" i="2"/>
  <c r="C576" i="2"/>
  <c r="B576" i="2"/>
  <c r="A576" i="2"/>
  <c r="D542" i="2"/>
  <c r="C542" i="2"/>
  <c r="B542" i="2"/>
  <c r="A542" i="2"/>
  <c r="D540" i="2"/>
  <c r="C540" i="2"/>
  <c r="B540" i="2"/>
  <c r="A540" i="2"/>
  <c r="D539" i="2"/>
  <c r="C539" i="2"/>
  <c r="B539" i="2"/>
  <c r="A539" i="2"/>
  <c r="D538" i="2"/>
  <c r="C538" i="2"/>
  <c r="B538" i="2"/>
  <c r="A538" i="2"/>
  <c r="D537" i="2"/>
  <c r="C537" i="2"/>
  <c r="B537" i="2"/>
  <c r="A537" i="2"/>
  <c r="D536" i="2"/>
  <c r="C536" i="2"/>
  <c r="B536" i="2"/>
  <c r="A536" i="2"/>
  <c r="D535" i="2"/>
  <c r="C535" i="2"/>
  <c r="B535" i="2"/>
  <c r="A535" i="2"/>
  <c r="D534" i="2"/>
  <c r="C534" i="2"/>
  <c r="B534" i="2"/>
  <c r="A534" i="2"/>
  <c r="D533" i="2"/>
  <c r="C533" i="2"/>
  <c r="B533" i="2"/>
  <c r="A533" i="2"/>
  <c r="D531" i="2"/>
  <c r="C531" i="2"/>
  <c r="B531" i="2"/>
  <c r="A531" i="2"/>
  <c r="D530" i="2"/>
  <c r="C530" i="2"/>
  <c r="B530" i="2"/>
  <c r="A530" i="2"/>
  <c r="D529" i="2"/>
  <c r="C529" i="2"/>
  <c r="B529" i="2"/>
  <c r="A529" i="2"/>
  <c r="D526" i="2"/>
  <c r="C526" i="2"/>
  <c r="B526" i="2"/>
  <c r="A526" i="2"/>
  <c r="D525" i="2"/>
  <c r="C525" i="2"/>
  <c r="B525" i="2"/>
  <c r="A525" i="2"/>
  <c r="D524" i="2"/>
  <c r="C524" i="2"/>
  <c r="B524" i="2"/>
  <c r="A524" i="2"/>
  <c r="D523" i="2"/>
  <c r="C523" i="2"/>
  <c r="B523" i="2"/>
  <c r="A523" i="2"/>
  <c r="D522" i="2"/>
  <c r="C522" i="2"/>
  <c r="B522" i="2"/>
  <c r="A522" i="2"/>
  <c r="D520" i="2"/>
  <c r="C520" i="2"/>
  <c r="B520" i="2"/>
  <c r="A520" i="2"/>
  <c r="D516" i="2"/>
  <c r="C516" i="2"/>
  <c r="B516" i="2"/>
  <c r="A516" i="2"/>
  <c r="D508" i="2"/>
  <c r="C508" i="2"/>
  <c r="B508" i="2"/>
  <c r="A508" i="2"/>
  <c r="D507" i="2"/>
  <c r="C507" i="2"/>
  <c r="B507" i="2"/>
  <c r="A507" i="2"/>
  <c r="D506" i="2"/>
  <c r="C506" i="2"/>
  <c r="B506" i="2"/>
  <c r="A506" i="2"/>
  <c r="D505" i="2"/>
  <c r="C505" i="2"/>
  <c r="B505" i="2"/>
  <c r="A505" i="2"/>
  <c r="D504" i="2"/>
  <c r="C504" i="2"/>
  <c r="B504" i="2"/>
  <c r="A504" i="2"/>
  <c r="D503" i="2"/>
  <c r="C503" i="2"/>
  <c r="B503" i="2"/>
  <c r="A503" i="2"/>
  <c r="D502" i="2"/>
  <c r="C502" i="2"/>
  <c r="B502" i="2"/>
  <c r="A502" i="2"/>
  <c r="D501" i="2"/>
  <c r="C501" i="2"/>
  <c r="B501" i="2"/>
  <c r="A501" i="2"/>
  <c r="D500" i="2"/>
  <c r="C500" i="2"/>
  <c r="B500" i="2"/>
  <c r="A500" i="2"/>
  <c r="D499" i="2"/>
  <c r="C499" i="2"/>
  <c r="B499" i="2"/>
  <c r="A499" i="2"/>
  <c r="D498" i="2"/>
  <c r="C498" i="2"/>
  <c r="B498" i="2"/>
  <c r="A498" i="2"/>
  <c r="D497" i="2"/>
  <c r="C497" i="2"/>
  <c r="B497" i="2"/>
  <c r="A497" i="2"/>
  <c r="D496" i="2"/>
  <c r="C496" i="2"/>
  <c r="B496" i="2"/>
  <c r="A496" i="2"/>
  <c r="D495" i="2"/>
  <c r="C495" i="2"/>
  <c r="B495" i="2"/>
  <c r="A495" i="2"/>
  <c r="D494" i="2"/>
  <c r="C494" i="2"/>
  <c r="B494" i="2"/>
  <c r="A494" i="2"/>
  <c r="D493" i="2"/>
  <c r="C493" i="2"/>
  <c r="B493" i="2"/>
  <c r="A493" i="2"/>
  <c r="D492" i="2"/>
  <c r="C492" i="2"/>
  <c r="B492" i="2"/>
  <c r="A492" i="2"/>
  <c r="D491" i="2"/>
  <c r="C491" i="2"/>
  <c r="B491" i="2"/>
  <c r="A491" i="2"/>
  <c r="D489" i="2"/>
  <c r="C489" i="2"/>
  <c r="B489" i="2"/>
  <c r="A489" i="2"/>
  <c r="D488" i="2"/>
  <c r="C488" i="2"/>
  <c r="B488" i="2"/>
  <c r="A488" i="2"/>
  <c r="D487" i="2"/>
  <c r="C487" i="2"/>
  <c r="B487" i="2"/>
  <c r="A487" i="2"/>
  <c r="D486" i="2"/>
  <c r="C486" i="2"/>
  <c r="B486" i="2"/>
  <c r="A486" i="2"/>
  <c r="D485" i="2"/>
  <c r="C485" i="2"/>
  <c r="B485" i="2"/>
  <c r="A485" i="2"/>
  <c r="D484" i="2"/>
  <c r="C484" i="2"/>
  <c r="B484" i="2"/>
  <c r="A484" i="2"/>
  <c r="D483" i="2"/>
  <c r="C483" i="2"/>
  <c r="B483" i="2"/>
  <c r="A483" i="2"/>
  <c r="D482" i="2"/>
  <c r="C482" i="2"/>
  <c r="B482" i="2"/>
  <c r="A482" i="2"/>
  <c r="D481" i="2"/>
  <c r="C481" i="2"/>
  <c r="B481" i="2"/>
  <c r="A481" i="2"/>
  <c r="D480" i="2"/>
  <c r="C480" i="2"/>
  <c r="B480" i="2"/>
  <c r="A480" i="2"/>
  <c r="D479" i="2"/>
  <c r="C479" i="2"/>
  <c r="B479" i="2"/>
  <c r="A479" i="2"/>
  <c r="D478" i="2"/>
  <c r="C478" i="2"/>
  <c r="B478" i="2"/>
  <c r="A478" i="2"/>
  <c r="D477" i="2"/>
  <c r="C477" i="2"/>
  <c r="B477" i="2"/>
  <c r="A477" i="2"/>
  <c r="D476" i="2"/>
  <c r="C476" i="2"/>
  <c r="B476" i="2"/>
  <c r="A476" i="2"/>
  <c r="D475" i="2"/>
  <c r="C475" i="2"/>
  <c r="B475" i="2"/>
  <c r="A475" i="2"/>
  <c r="D474" i="2"/>
  <c r="C474" i="2"/>
  <c r="B474" i="2"/>
  <c r="A474" i="2"/>
  <c r="D473" i="2"/>
  <c r="C473" i="2"/>
  <c r="B473" i="2"/>
  <c r="A473" i="2"/>
  <c r="D472" i="2"/>
  <c r="C472" i="2"/>
  <c r="B472" i="2"/>
  <c r="A472" i="2"/>
  <c r="D471" i="2"/>
  <c r="C471" i="2"/>
  <c r="B471" i="2"/>
  <c r="A471" i="2"/>
  <c r="D470" i="2"/>
  <c r="C470" i="2"/>
  <c r="B470" i="2"/>
  <c r="A470" i="2"/>
  <c r="D469" i="2"/>
  <c r="C469" i="2"/>
  <c r="B469" i="2"/>
  <c r="A469" i="2"/>
  <c r="D468" i="2"/>
  <c r="C468" i="2"/>
  <c r="B468" i="2"/>
  <c r="A468" i="2"/>
  <c r="D467" i="2"/>
  <c r="C467" i="2"/>
  <c r="B467" i="2"/>
  <c r="A467" i="2"/>
  <c r="D466" i="2"/>
  <c r="C466" i="2"/>
  <c r="B466" i="2"/>
  <c r="A466" i="2"/>
  <c r="D465" i="2"/>
  <c r="C465" i="2"/>
  <c r="B465" i="2"/>
  <c r="A465" i="2"/>
  <c r="D464" i="2"/>
  <c r="C464" i="2"/>
  <c r="B464" i="2"/>
  <c r="A464" i="2"/>
  <c r="D463" i="2"/>
  <c r="C463" i="2"/>
  <c r="B463" i="2"/>
  <c r="A463" i="2"/>
  <c r="D462" i="2"/>
  <c r="C462" i="2"/>
  <c r="B462" i="2"/>
  <c r="A462" i="2"/>
  <c r="D461" i="2"/>
  <c r="C461" i="2"/>
  <c r="B461" i="2"/>
  <c r="A461" i="2"/>
  <c r="D460" i="2"/>
  <c r="C460" i="2"/>
  <c r="B460" i="2"/>
  <c r="A460" i="2"/>
  <c r="D459" i="2"/>
  <c r="C459" i="2"/>
  <c r="B459" i="2"/>
  <c r="A459" i="2"/>
  <c r="D458" i="2"/>
  <c r="C458" i="2"/>
  <c r="B458" i="2"/>
  <c r="A458" i="2"/>
  <c r="D457" i="2"/>
  <c r="C457" i="2"/>
  <c r="B457" i="2"/>
  <c r="A457" i="2"/>
  <c r="D456" i="2"/>
  <c r="C456" i="2"/>
  <c r="B456" i="2"/>
  <c r="A456" i="2"/>
  <c r="D455" i="2"/>
  <c r="C455" i="2"/>
  <c r="B455" i="2"/>
  <c r="A455" i="2"/>
  <c r="D454" i="2"/>
  <c r="C454" i="2"/>
  <c r="B454" i="2"/>
  <c r="A454" i="2"/>
  <c r="D453" i="2"/>
  <c r="C453" i="2"/>
  <c r="B453" i="2"/>
  <c r="A453" i="2"/>
  <c r="D452" i="2"/>
  <c r="C452" i="2"/>
  <c r="B452" i="2"/>
  <c r="A452" i="2"/>
  <c r="D451" i="2"/>
  <c r="C451" i="2"/>
  <c r="B451" i="2"/>
  <c r="A451" i="2"/>
  <c r="D450" i="2"/>
  <c r="C450" i="2"/>
  <c r="B450" i="2"/>
  <c r="A450" i="2"/>
  <c r="D449" i="2"/>
  <c r="C449" i="2"/>
  <c r="B449" i="2"/>
  <c r="A449" i="2"/>
  <c r="D448" i="2"/>
  <c r="C448" i="2"/>
  <c r="B448" i="2"/>
  <c r="A448" i="2"/>
  <c r="D446" i="2"/>
  <c r="C446" i="2"/>
  <c r="B446" i="2"/>
  <c r="A446" i="2"/>
  <c r="D445" i="2"/>
  <c r="C445" i="2"/>
  <c r="B445" i="2"/>
  <c r="A445" i="2"/>
  <c r="D444" i="2"/>
  <c r="C444" i="2"/>
  <c r="B444" i="2"/>
  <c r="A444" i="2"/>
  <c r="D443" i="2"/>
  <c r="C443" i="2"/>
  <c r="B443" i="2"/>
  <c r="A443" i="2"/>
  <c r="D442" i="2"/>
  <c r="C442" i="2"/>
  <c r="B442" i="2"/>
  <c r="A442" i="2"/>
  <c r="D441" i="2"/>
  <c r="C441" i="2"/>
  <c r="B441" i="2"/>
  <c r="A441" i="2"/>
  <c r="D440" i="2"/>
  <c r="C440" i="2"/>
  <c r="B440" i="2"/>
  <c r="A440" i="2"/>
  <c r="D438" i="2"/>
  <c r="C438" i="2"/>
  <c r="B438" i="2"/>
  <c r="A438" i="2"/>
  <c r="D437" i="2"/>
  <c r="C437" i="2"/>
  <c r="B437" i="2"/>
  <c r="A437" i="2"/>
  <c r="D436" i="2"/>
  <c r="C436" i="2"/>
  <c r="B436" i="2"/>
  <c r="A436" i="2"/>
  <c r="D435" i="2"/>
  <c r="C435" i="2"/>
  <c r="B435" i="2"/>
  <c r="A435" i="2"/>
  <c r="D434" i="2"/>
  <c r="C434" i="2"/>
  <c r="B434" i="2"/>
  <c r="A434" i="2"/>
  <c r="D433" i="2"/>
  <c r="C433" i="2"/>
  <c r="B433" i="2"/>
  <c r="A433" i="2"/>
  <c r="D432" i="2"/>
  <c r="C432" i="2"/>
  <c r="B432" i="2"/>
  <c r="A432" i="2"/>
  <c r="D431" i="2"/>
  <c r="C431" i="2"/>
  <c r="B431" i="2"/>
  <c r="A431" i="2"/>
  <c r="D430" i="2"/>
  <c r="C430" i="2"/>
  <c r="B430" i="2"/>
  <c r="A430" i="2"/>
  <c r="D428" i="2"/>
  <c r="C428" i="2"/>
  <c r="B428" i="2"/>
  <c r="A428" i="2"/>
  <c r="D427" i="2"/>
  <c r="C427" i="2"/>
  <c r="B427" i="2"/>
  <c r="A427" i="2"/>
  <c r="D426" i="2"/>
  <c r="C426" i="2"/>
  <c r="B426" i="2"/>
  <c r="A426" i="2"/>
  <c r="D425" i="2"/>
  <c r="C425" i="2"/>
  <c r="B425" i="2"/>
  <c r="A425" i="2"/>
  <c r="D424" i="2"/>
  <c r="C424" i="2"/>
  <c r="B424" i="2"/>
  <c r="A424" i="2"/>
  <c r="D423" i="2"/>
  <c r="C423" i="2"/>
  <c r="B423" i="2"/>
  <c r="A423" i="2"/>
  <c r="D422" i="2"/>
  <c r="C422" i="2"/>
  <c r="B422" i="2"/>
  <c r="A422" i="2"/>
  <c r="D421" i="2"/>
  <c r="C421" i="2"/>
  <c r="B421" i="2"/>
  <c r="A421" i="2"/>
  <c r="D420" i="2"/>
  <c r="C420" i="2"/>
  <c r="B420" i="2"/>
  <c r="A420" i="2"/>
  <c r="D419" i="2"/>
  <c r="C419" i="2"/>
  <c r="B419" i="2"/>
  <c r="A419" i="2"/>
  <c r="D418" i="2"/>
  <c r="C418" i="2"/>
  <c r="B418" i="2"/>
  <c r="A418" i="2"/>
  <c r="D417" i="2"/>
  <c r="C417" i="2"/>
  <c r="B417" i="2"/>
  <c r="A417" i="2"/>
  <c r="D416" i="2"/>
  <c r="C416" i="2"/>
  <c r="B416" i="2"/>
  <c r="A416" i="2"/>
  <c r="D415" i="2"/>
  <c r="C415" i="2"/>
  <c r="B415" i="2"/>
  <c r="A415" i="2"/>
  <c r="D414" i="2"/>
  <c r="C414" i="2"/>
  <c r="B414" i="2"/>
  <c r="A414" i="2"/>
  <c r="D413" i="2"/>
  <c r="C413" i="2"/>
  <c r="B413" i="2"/>
  <c r="A413" i="2"/>
  <c r="D412" i="2"/>
  <c r="C412" i="2"/>
  <c r="B412" i="2"/>
  <c r="A412" i="2"/>
  <c r="D411" i="2"/>
  <c r="C411" i="2"/>
  <c r="B411" i="2"/>
  <c r="A411" i="2"/>
  <c r="D410" i="2"/>
  <c r="C410" i="2"/>
  <c r="B410" i="2"/>
  <c r="A410" i="2"/>
  <c r="D409" i="2"/>
  <c r="C409" i="2"/>
  <c r="B409" i="2"/>
  <c r="A409" i="2"/>
  <c r="D408" i="2"/>
  <c r="C408" i="2"/>
  <c r="B408" i="2"/>
  <c r="A408" i="2"/>
  <c r="D407" i="2"/>
  <c r="C407" i="2"/>
  <c r="B407" i="2"/>
  <c r="A407" i="2"/>
  <c r="D406" i="2"/>
  <c r="C406" i="2"/>
  <c r="B406" i="2"/>
  <c r="A406" i="2"/>
  <c r="D405" i="2"/>
  <c r="C405" i="2"/>
  <c r="B405" i="2"/>
  <c r="A405" i="2"/>
  <c r="D404" i="2"/>
  <c r="C404" i="2"/>
  <c r="B404" i="2"/>
  <c r="A404" i="2"/>
  <c r="D403" i="2"/>
  <c r="C403" i="2"/>
  <c r="B403" i="2"/>
  <c r="A403" i="2"/>
  <c r="D402" i="2"/>
  <c r="C402" i="2"/>
  <c r="B402" i="2"/>
  <c r="A402" i="2"/>
  <c r="D401" i="2"/>
  <c r="C401" i="2"/>
  <c r="B401" i="2"/>
  <c r="A401" i="2"/>
  <c r="D399" i="2"/>
  <c r="C399" i="2"/>
  <c r="B399" i="2"/>
  <c r="A399" i="2"/>
  <c r="D398" i="2"/>
  <c r="C398" i="2"/>
  <c r="B398" i="2"/>
  <c r="A398" i="2"/>
  <c r="D397" i="2"/>
  <c r="C397" i="2"/>
  <c r="B397" i="2"/>
  <c r="A397" i="2"/>
  <c r="D396" i="2"/>
  <c r="C396" i="2"/>
  <c r="B396" i="2"/>
  <c r="A396" i="2"/>
  <c r="D395" i="2"/>
  <c r="C395" i="2"/>
  <c r="B395" i="2"/>
  <c r="A395" i="2"/>
  <c r="D394" i="2"/>
  <c r="C394" i="2"/>
  <c r="B394" i="2"/>
  <c r="A394" i="2"/>
  <c r="D393" i="2"/>
  <c r="C393" i="2"/>
  <c r="B393" i="2"/>
  <c r="A393" i="2"/>
  <c r="D392" i="2"/>
  <c r="C392" i="2"/>
  <c r="B392" i="2"/>
  <c r="A392" i="2"/>
  <c r="D391" i="2"/>
  <c r="C391" i="2"/>
  <c r="B391" i="2"/>
  <c r="A391" i="2"/>
  <c r="D390" i="2"/>
  <c r="C390" i="2"/>
  <c r="B390" i="2"/>
  <c r="A390" i="2"/>
  <c r="D389" i="2"/>
  <c r="C389" i="2"/>
  <c r="B389" i="2"/>
  <c r="A389" i="2"/>
  <c r="D388" i="2"/>
  <c r="C388" i="2"/>
  <c r="B388" i="2"/>
  <c r="A388" i="2"/>
  <c r="D387" i="2"/>
  <c r="C387" i="2"/>
  <c r="B387" i="2"/>
  <c r="A387" i="2"/>
  <c r="D386" i="2"/>
  <c r="C386" i="2"/>
  <c r="B386" i="2"/>
  <c r="A386" i="2"/>
  <c r="D385" i="2"/>
  <c r="C385" i="2"/>
  <c r="B385" i="2"/>
  <c r="A385" i="2"/>
  <c r="D384" i="2"/>
  <c r="C384" i="2"/>
  <c r="B384" i="2"/>
  <c r="A384" i="2"/>
  <c r="D383" i="2"/>
  <c r="C383" i="2"/>
  <c r="B383" i="2"/>
  <c r="A383" i="2"/>
  <c r="D382" i="2"/>
  <c r="C382" i="2"/>
  <c r="B382" i="2"/>
  <c r="A382" i="2"/>
  <c r="D381" i="2"/>
  <c r="C381" i="2"/>
  <c r="B381" i="2"/>
  <c r="A381" i="2"/>
  <c r="D380" i="2"/>
  <c r="C380" i="2"/>
  <c r="B380" i="2"/>
  <c r="A380" i="2"/>
  <c r="D379" i="2"/>
  <c r="C379" i="2"/>
  <c r="B379" i="2"/>
  <c r="A379" i="2"/>
  <c r="D371" i="2"/>
  <c r="C371" i="2"/>
  <c r="B371" i="2"/>
  <c r="A371" i="2"/>
  <c r="D370" i="2"/>
  <c r="C370" i="2"/>
  <c r="B370" i="2"/>
  <c r="A370" i="2"/>
  <c r="D368" i="2"/>
  <c r="C368" i="2"/>
  <c r="B368" i="2"/>
  <c r="A368" i="2"/>
  <c r="D367" i="2"/>
  <c r="C367" i="2"/>
  <c r="B367" i="2"/>
  <c r="A367" i="2"/>
  <c r="D366" i="2"/>
  <c r="C366" i="2"/>
  <c r="B366" i="2"/>
  <c r="A366" i="2"/>
  <c r="D365" i="2"/>
  <c r="C365" i="2"/>
  <c r="B365" i="2"/>
  <c r="A365" i="2"/>
  <c r="D364" i="2"/>
  <c r="C364" i="2"/>
  <c r="B364" i="2"/>
  <c r="A364" i="2"/>
  <c r="D363" i="2"/>
  <c r="C363" i="2"/>
  <c r="B363" i="2"/>
  <c r="A363" i="2"/>
  <c r="D362" i="2"/>
  <c r="C362" i="2"/>
  <c r="B362" i="2"/>
  <c r="A362" i="2"/>
  <c r="D358" i="2"/>
  <c r="C358" i="2"/>
  <c r="B358" i="2"/>
  <c r="A358" i="2"/>
  <c r="D357" i="2"/>
  <c r="C357" i="2"/>
  <c r="B357" i="2"/>
  <c r="A357" i="2"/>
  <c r="D356" i="2"/>
  <c r="C356" i="2"/>
  <c r="B356" i="2"/>
  <c r="A356" i="2"/>
  <c r="D355" i="2"/>
  <c r="C355" i="2"/>
  <c r="B355" i="2"/>
  <c r="A355" i="2"/>
  <c r="D354" i="2"/>
  <c r="C354" i="2"/>
  <c r="B354" i="2"/>
  <c r="A354" i="2"/>
  <c r="D353" i="2"/>
  <c r="C353" i="2"/>
  <c r="B353" i="2"/>
  <c r="A353" i="2"/>
  <c r="D352" i="2"/>
  <c r="C352" i="2"/>
  <c r="B352" i="2"/>
  <c r="A352" i="2"/>
  <c r="D351" i="2"/>
  <c r="C351" i="2"/>
  <c r="B351" i="2"/>
  <c r="A351" i="2"/>
  <c r="D350" i="2"/>
  <c r="C350" i="2"/>
  <c r="B350" i="2"/>
  <c r="A350" i="2"/>
  <c r="D349" i="2"/>
  <c r="C349" i="2"/>
  <c r="B349" i="2"/>
  <c r="A349" i="2"/>
  <c r="D348" i="2"/>
  <c r="C348" i="2"/>
  <c r="B348" i="2"/>
  <c r="A348" i="2"/>
  <c r="D347" i="2"/>
  <c r="C347" i="2"/>
  <c r="B347" i="2"/>
  <c r="A347" i="2"/>
  <c r="D344" i="2"/>
  <c r="C344" i="2"/>
  <c r="B344" i="2"/>
  <c r="A344" i="2"/>
  <c r="D343" i="2"/>
  <c r="C343" i="2"/>
  <c r="B343" i="2"/>
  <c r="A343" i="2"/>
  <c r="D342" i="2"/>
  <c r="C342" i="2"/>
  <c r="B342" i="2"/>
  <c r="A342" i="2"/>
  <c r="D341" i="2"/>
  <c r="C341" i="2"/>
  <c r="B341" i="2"/>
  <c r="A341" i="2"/>
  <c r="D340" i="2"/>
  <c r="C340" i="2"/>
  <c r="B340" i="2"/>
  <c r="A340" i="2"/>
  <c r="D339" i="2"/>
  <c r="C339" i="2"/>
  <c r="B339" i="2"/>
  <c r="A339" i="2"/>
  <c r="D338" i="2"/>
  <c r="C338" i="2"/>
  <c r="B338" i="2"/>
  <c r="A338" i="2"/>
  <c r="D337" i="2"/>
  <c r="C337" i="2"/>
  <c r="B337" i="2"/>
  <c r="A337" i="2"/>
  <c r="D336" i="2"/>
  <c r="C336" i="2"/>
  <c r="B336" i="2"/>
  <c r="A336" i="2"/>
  <c r="D335" i="2"/>
  <c r="C335" i="2"/>
  <c r="B335" i="2"/>
  <c r="A335" i="2"/>
  <c r="D334" i="2"/>
  <c r="C334" i="2"/>
  <c r="B334" i="2"/>
  <c r="A334" i="2"/>
  <c r="D333" i="2"/>
  <c r="C333" i="2"/>
  <c r="B333" i="2"/>
  <c r="A333" i="2"/>
  <c r="D330" i="2"/>
  <c r="C330" i="2"/>
  <c r="B330" i="2"/>
  <c r="A330" i="2"/>
  <c r="D329" i="2"/>
  <c r="C329" i="2"/>
  <c r="B329" i="2"/>
  <c r="A329" i="2"/>
  <c r="D328" i="2"/>
  <c r="C328" i="2"/>
  <c r="B328" i="2"/>
  <c r="A328" i="2"/>
  <c r="D327" i="2"/>
  <c r="C327" i="2"/>
  <c r="B327" i="2"/>
  <c r="A327" i="2"/>
  <c r="D326" i="2"/>
  <c r="C326" i="2"/>
  <c r="B326" i="2"/>
  <c r="A326" i="2"/>
  <c r="D325" i="2"/>
  <c r="C325" i="2"/>
  <c r="B325" i="2"/>
  <c r="A325" i="2"/>
  <c r="D324" i="2"/>
  <c r="C324" i="2"/>
  <c r="B324" i="2"/>
  <c r="A324" i="2"/>
  <c r="D323" i="2"/>
  <c r="C323" i="2"/>
  <c r="B323" i="2"/>
  <c r="A323" i="2"/>
  <c r="D322" i="2"/>
  <c r="C322" i="2"/>
  <c r="B322" i="2"/>
  <c r="A322" i="2"/>
  <c r="D321" i="2"/>
  <c r="C321" i="2"/>
  <c r="B321" i="2"/>
  <c r="A321" i="2"/>
  <c r="D320" i="2"/>
  <c r="C320" i="2"/>
  <c r="B320" i="2"/>
  <c r="A320" i="2"/>
  <c r="D319" i="2"/>
  <c r="C319" i="2"/>
  <c r="B319" i="2"/>
  <c r="A319" i="2"/>
  <c r="D318" i="2"/>
  <c r="C318" i="2"/>
  <c r="B318" i="2"/>
  <c r="A318" i="2"/>
  <c r="D317" i="2"/>
  <c r="C317" i="2"/>
  <c r="B317" i="2"/>
  <c r="A317" i="2"/>
  <c r="D316" i="2"/>
  <c r="C316" i="2"/>
  <c r="B316" i="2"/>
  <c r="A316" i="2"/>
  <c r="D315" i="2"/>
  <c r="C315" i="2"/>
  <c r="B315" i="2"/>
  <c r="A315" i="2"/>
  <c r="D314" i="2"/>
  <c r="C314" i="2"/>
  <c r="B314" i="2"/>
  <c r="A314" i="2"/>
  <c r="D313" i="2"/>
  <c r="C313" i="2"/>
  <c r="B313" i="2"/>
  <c r="A313" i="2"/>
  <c r="D312" i="2"/>
  <c r="C312" i="2"/>
  <c r="B312" i="2"/>
  <c r="A312" i="2"/>
  <c r="D311" i="2"/>
  <c r="C311" i="2"/>
  <c r="B311" i="2"/>
  <c r="A311" i="2"/>
  <c r="D310" i="2"/>
  <c r="C310" i="2"/>
  <c r="B310" i="2"/>
  <c r="A310" i="2"/>
  <c r="D309" i="2"/>
  <c r="C309" i="2"/>
  <c r="B309" i="2"/>
  <c r="A309" i="2"/>
  <c r="D308" i="2"/>
  <c r="C308" i="2"/>
  <c r="B308" i="2"/>
  <c r="A308" i="2"/>
  <c r="D307" i="2"/>
  <c r="C307" i="2"/>
  <c r="B307" i="2"/>
  <c r="A307" i="2"/>
  <c r="D306" i="2"/>
  <c r="C306" i="2"/>
  <c r="B306" i="2"/>
  <c r="A306" i="2"/>
  <c r="D305" i="2"/>
  <c r="C305" i="2"/>
  <c r="B305" i="2"/>
  <c r="A305" i="2"/>
  <c r="D304" i="2"/>
  <c r="C304" i="2"/>
  <c r="B304" i="2"/>
  <c r="A304" i="2"/>
  <c r="D303" i="2"/>
  <c r="C303" i="2"/>
  <c r="B303" i="2"/>
  <c r="A303" i="2"/>
  <c r="D302" i="2"/>
  <c r="C302" i="2"/>
  <c r="B302" i="2"/>
  <c r="A302" i="2"/>
  <c r="D301" i="2"/>
  <c r="C301" i="2"/>
  <c r="B301" i="2"/>
  <c r="A301" i="2"/>
  <c r="D300" i="2"/>
  <c r="C300" i="2"/>
  <c r="B300" i="2"/>
  <c r="A300" i="2"/>
  <c r="D299" i="2"/>
  <c r="C299" i="2"/>
  <c r="B299" i="2"/>
  <c r="A299" i="2"/>
  <c r="D298" i="2"/>
  <c r="C298" i="2"/>
  <c r="B298" i="2"/>
  <c r="A298" i="2"/>
  <c r="D297" i="2"/>
  <c r="C297" i="2"/>
  <c r="B297" i="2"/>
  <c r="A297" i="2"/>
  <c r="D296" i="2"/>
  <c r="C296" i="2"/>
  <c r="B296" i="2"/>
  <c r="A296" i="2"/>
  <c r="D295" i="2"/>
  <c r="C295" i="2"/>
  <c r="B295" i="2"/>
  <c r="A295" i="2"/>
  <c r="D294" i="2"/>
  <c r="C294" i="2"/>
  <c r="B294" i="2"/>
  <c r="A294" i="2"/>
  <c r="D293" i="2"/>
  <c r="C293" i="2"/>
  <c r="B293" i="2"/>
  <c r="A293" i="2"/>
  <c r="D292" i="2"/>
  <c r="C292" i="2"/>
  <c r="B292" i="2"/>
  <c r="A292" i="2"/>
  <c r="D291" i="2"/>
  <c r="C291" i="2"/>
  <c r="B291" i="2"/>
  <c r="A291" i="2"/>
  <c r="D290" i="2"/>
  <c r="C290" i="2"/>
  <c r="B290" i="2"/>
  <c r="A290" i="2"/>
  <c r="D289" i="2"/>
  <c r="C289" i="2"/>
  <c r="B289" i="2"/>
  <c r="A289" i="2"/>
  <c r="D288" i="2"/>
  <c r="C288" i="2"/>
  <c r="B288" i="2"/>
  <c r="A288" i="2"/>
  <c r="D287" i="2"/>
  <c r="C287" i="2"/>
  <c r="B287" i="2"/>
  <c r="A287" i="2"/>
  <c r="D286" i="2"/>
  <c r="C286" i="2"/>
  <c r="B286" i="2"/>
  <c r="A286" i="2"/>
  <c r="D285" i="2"/>
  <c r="C285" i="2"/>
  <c r="B285" i="2"/>
  <c r="A285" i="2"/>
  <c r="D284" i="2"/>
  <c r="C284" i="2"/>
  <c r="B284" i="2"/>
  <c r="A284" i="2"/>
  <c r="D283" i="2"/>
  <c r="C283" i="2"/>
  <c r="B283" i="2"/>
  <c r="A283" i="2"/>
  <c r="D282" i="2"/>
  <c r="C282" i="2"/>
  <c r="B282" i="2"/>
  <c r="A282" i="2"/>
  <c r="D281" i="2"/>
  <c r="C281" i="2"/>
  <c r="B281" i="2"/>
  <c r="A281" i="2"/>
  <c r="D280" i="2"/>
  <c r="C280" i="2"/>
  <c r="B280" i="2"/>
  <c r="A280" i="2"/>
  <c r="D278" i="2"/>
  <c r="C278" i="2"/>
  <c r="B278" i="2"/>
  <c r="A278" i="2"/>
  <c r="D276" i="2"/>
  <c r="C276" i="2"/>
  <c r="B276" i="2"/>
  <c r="A276" i="2"/>
  <c r="D275" i="2"/>
  <c r="C275" i="2"/>
  <c r="B275" i="2"/>
  <c r="A275" i="2"/>
  <c r="D274" i="2"/>
  <c r="C274" i="2"/>
  <c r="B274" i="2"/>
  <c r="A274" i="2"/>
  <c r="D273" i="2"/>
  <c r="C273" i="2"/>
  <c r="B273" i="2"/>
  <c r="A273" i="2"/>
  <c r="D272" i="2"/>
  <c r="C272" i="2"/>
  <c r="B272" i="2"/>
  <c r="A272" i="2"/>
  <c r="D271" i="2"/>
  <c r="C271" i="2"/>
  <c r="B271" i="2"/>
  <c r="A271" i="2"/>
  <c r="D270" i="2"/>
  <c r="C270" i="2"/>
  <c r="B270" i="2"/>
  <c r="A270" i="2"/>
  <c r="D269" i="2"/>
  <c r="C269" i="2"/>
  <c r="B269" i="2"/>
  <c r="A269" i="2"/>
  <c r="D268" i="2"/>
  <c r="C268" i="2"/>
  <c r="B268" i="2"/>
  <c r="A268" i="2"/>
  <c r="D267" i="2"/>
  <c r="C267" i="2"/>
  <c r="B267" i="2"/>
  <c r="A267" i="2"/>
  <c r="D266" i="2"/>
  <c r="C266" i="2"/>
  <c r="B266" i="2"/>
  <c r="A266" i="2"/>
  <c r="D265" i="2"/>
  <c r="C265" i="2"/>
  <c r="B265" i="2"/>
  <c r="A265" i="2"/>
  <c r="D264" i="2"/>
  <c r="C264" i="2"/>
  <c r="B264" i="2"/>
  <c r="A264" i="2"/>
  <c r="D263" i="2"/>
  <c r="C263" i="2"/>
  <c r="B263" i="2"/>
  <c r="A263" i="2"/>
  <c r="D262" i="2"/>
  <c r="C262" i="2"/>
  <c r="B262" i="2"/>
  <c r="A262" i="2"/>
  <c r="D261" i="2"/>
  <c r="C261" i="2"/>
  <c r="B261" i="2"/>
  <c r="A261" i="2"/>
  <c r="D260" i="2"/>
  <c r="C260" i="2"/>
  <c r="B260" i="2"/>
  <c r="A260" i="2"/>
  <c r="D259" i="2"/>
  <c r="C259" i="2"/>
  <c r="B259" i="2"/>
  <c r="A259" i="2"/>
  <c r="D258" i="2"/>
  <c r="C258" i="2"/>
  <c r="B258" i="2"/>
  <c r="A258" i="2"/>
  <c r="D257" i="2"/>
  <c r="C257" i="2"/>
  <c r="B257" i="2"/>
  <c r="A257" i="2"/>
  <c r="D256" i="2"/>
  <c r="C256" i="2"/>
  <c r="B256" i="2"/>
  <c r="A256" i="2"/>
  <c r="D255" i="2"/>
  <c r="C255" i="2"/>
  <c r="B255" i="2"/>
  <c r="A255" i="2"/>
  <c r="D254" i="2"/>
  <c r="C254" i="2"/>
  <c r="B254" i="2"/>
  <c r="A254" i="2"/>
  <c r="D253" i="2"/>
  <c r="C253" i="2"/>
  <c r="B253" i="2"/>
  <c r="A253" i="2"/>
  <c r="D252" i="2"/>
  <c r="C252" i="2"/>
  <c r="B252" i="2"/>
  <c r="A252" i="2"/>
  <c r="D251" i="2"/>
  <c r="C251" i="2"/>
  <c r="B251" i="2"/>
  <c r="A251" i="2"/>
  <c r="D250" i="2"/>
  <c r="C250" i="2"/>
  <c r="B250" i="2"/>
  <c r="A250" i="2"/>
  <c r="D249" i="2"/>
  <c r="C249" i="2"/>
  <c r="B249" i="2"/>
  <c r="A249" i="2"/>
  <c r="D248" i="2"/>
  <c r="C248" i="2"/>
  <c r="B248" i="2"/>
  <c r="A248" i="2"/>
  <c r="D247" i="2"/>
  <c r="C247" i="2"/>
  <c r="B247" i="2"/>
  <c r="A247" i="2"/>
  <c r="D246" i="2"/>
  <c r="C246" i="2"/>
  <c r="B246" i="2"/>
  <c r="A246" i="2"/>
  <c r="D245" i="2"/>
  <c r="C245" i="2"/>
  <c r="B245" i="2"/>
  <c r="A245" i="2"/>
  <c r="D244" i="2"/>
  <c r="C244" i="2"/>
  <c r="B244" i="2"/>
  <c r="A244" i="2"/>
  <c r="D243" i="2"/>
  <c r="C243" i="2"/>
  <c r="B243" i="2"/>
  <c r="A243" i="2"/>
  <c r="D242" i="2"/>
  <c r="C242" i="2"/>
  <c r="B242" i="2"/>
  <c r="A242" i="2"/>
  <c r="D241" i="2"/>
  <c r="C241" i="2"/>
  <c r="B241" i="2"/>
  <c r="A241" i="2"/>
  <c r="D240" i="2"/>
  <c r="C240" i="2"/>
  <c r="B240" i="2"/>
  <c r="A240" i="2"/>
  <c r="D239" i="2"/>
  <c r="C239" i="2"/>
  <c r="B239" i="2"/>
  <c r="A239" i="2"/>
  <c r="D238" i="2"/>
  <c r="C238" i="2"/>
  <c r="B238" i="2"/>
  <c r="A238" i="2"/>
  <c r="D237" i="2"/>
  <c r="C237" i="2"/>
  <c r="B237" i="2"/>
  <c r="A237" i="2"/>
  <c r="D236" i="2"/>
  <c r="C236" i="2"/>
  <c r="B236" i="2"/>
  <c r="A236" i="2"/>
  <c r="D235" i="2"/>
  <c r="C235" i="2"/>
  <c r="B235" i="2"/>
  <c r="A235" i="2"/>
  <c r="D234" i="2"/>
  <c r="C234" i="2"/>
  <c r="B234" i="2"/>
  <c r="A234" i="2"/>
  <c r="D233" i="2"/>
  <c r="C233" i="2"/>
  <c r="B233" i="2"/>
  <c r="A233" i="2"/>
  <c r="D232" i="2"/>
  <c r="C232" i="2"/>
  <c r="B232" i="2"/>
  <c r="A232" i="2"/>
  <c r="D231" i="2"/>
  <c r="C231" i="2"/>
  <c r="B231" i="2"/>
  <c r="A231" i="2"/>
  <c r="D230" i="2"/>
  <c r="C230" i="2"/>
  <c r="B230" i="2"/>
  <c r="A230" i="2"/>
  <c r="D229" i="2"/>
  <c r="C229" i="2"/>
  <c r="B229" i="2"/>
  <c r="A229" i="2"/>
  <c r="D228" i="2"/>
  <c r="C228" i="2"/>
  <c r="B228" i="2"/>
  <c r="A228" i="2"/>
  <c r="D227" i="2"/>
  <c r="C227" i="2"/>
  <c r="B227" i="2"/>
  <c r="A227" i="2"/>
  <c r="D226" i="2"/>
  <c r="C226" i="2"/>
  <c r="B226" i="2"/>
  <c r="A226" i="2"/>
  <c r="D225" i="2"/>
  <c r="C225" i="2"/>
  <c r="B225" i="2"/>
  <c r="A225" i="2"/>
  <c r="D224" i="2"/>
  <c r="C224" i="2"/>
  <c r="B224" i="2"/>
  <c r="A224" i="2"/>
  <c r="D223" i="2"/>
  <c r="C223" i="2"/>
  <c r="B223" i="2"/>
  <c r="A223" i="2"/>
  <c r="D222" i="2"/>
  <c r="C222" i="2"/>
  <c r="B222" i="2"/>
  <c r="A222" i="2"/>
  <c r="D221" i="2"/>
  <c r="C221" i="2"/>
  <c r="B221" i="2"/>
  <c r="A221" i="2"/>
  <c r="D220" i="2"/>
  <c r="C220" i="2"/>
  <c r="B220" i="2"/>
  <c r="A220" i="2"/>
  <c r="D219" i="2"/>
  <c r="C219" i="2"/>
  <c r="B219" i="2"/>
  <c r="A219" i="2"/>
  <c r="D218" i="2"/>
  <c r="C218" i="2"/>
  <c r="B218" i="2"/>
  <c r="A218" i="2"/>
  <c r="D217" i="2"/>
  <c r="C217" i="2"/>
  <c r="B217" i="2"/>
  <c r="A217" i="2"/>
  <c r="D216" i="2"/>
  <c r="C216" i="2"/>
  <c r="B216" i="2"/>
  <c r="A216" i="2"/>
  <c r="D215" i="2"/>
  <c r="C215" i="2"/>
  <c r="B215" i="2"/>
  <c r="A215" i="2"/>
  <c r="D214" i="2"/>
  <c r="C214" i="2"/>
  <c r="B214" i="2"/>
  <c r="A214" i="2"/>
  <c r="D213" i="2"/>
  <c r="C213" i="2"/>
  <c r="B213" i="2"/>
  <c r="A213" i="2"/>
  <c r="D212" i="2"/>
  <c r="C212" i="2"/>
  <c r="B212" i="2"/>
  <c r="A212" i="2"/>
  <c r="D211" i="2"/>
  <c r="C211" i="2"/>
  <c r="B211" i="2"/>
  <c r="A211" i="2"/>
  <c r="D210" i="2"/>
  <c r="C210" i="2"/>
  <c r="B210" i="2"/>
  <c r="A210" i="2"/>
  <c r="D209" i="2"/>
  <c r="C209" i="2"/>
  <c r="B209" i="2"/>
  <c r="A209" i="2"/>
  <c r="D208" i="2"/>
  <c r="C208" i="2"/>
  <c r="B208" i="2"/>
  <c r="A208" i="2"/>
  <c r="D207" i="2"/>
  <c r="C207" i="2"/>
  <c r="B207" i="2"/>
  <c r="A207" i="2"/>
  <c r="D206" i="2"/>
  <c r="C206" i="2"/>
  <c r="B206" i="2"/>
  <c r="A206" i="2"/>
  <c r="D205" i="2"/>
  <c r="C205" i="2"/>
  <c r="B205" i="2"/>
  <c r="A205" i="2"/>
  <c r="D204" i="2"/>
  <c r="C204" i="2"/>
  <c r="B204" i="2"/>
  <c r="A204" i="2"/>
  <c r="D203" i="2"/>
  <c r="C203" i="2"/>
  <c r="B203" i="2"/>
  <c r="A203" i="2"/>
  <c r="D202" i="2"/>
  <c r="C202" i="2"/>
  <c r="B202" i="2"/>
  <c r="A202" i="2"/>
  <c r="D201" i="2"/>
  <c r="C201" i="2"/>
  <c r="B201" i="2"/>
  <c r="A201" i="2"/>
  <c r="D200" i="2"/>
  <c r="C200" i="2"/>
  <c r="B200" i="2"/>
  <c r="A200" i="2"/>
  <c r="D199" i="2"/>
  <c r="C199" i="2"/>
  <c r="B199" i="2"/>
  <c r="A199" i="2"/>
  <c r="D198" i="2"/>
  <c r="C198" i="2"/>
  <c r="B198" i="2"/>
  <c r="A198" i="2"/>
  <c r="D190" i="2"/>
  <c r="C190" i="2"/>
  <c r="B190" i="2"/>
  <c r="A190" i="2"/>
  <c r="D189" i="2"/>
  <c r="C189" i="2"/>
  <c r="B189" i="2"/>
  <c r="A189" i="2"/>
  <c r="D188" i="2"/>
  <c r="C188" i="2"/>
  <c r="B188" i="2"/>
  <c r="A188" i="2"/>
  <c r="D187" i="2"/>
  <c r="C187" i="2"/>
  <c r="B187" i="2"/>
  <c r="A187" i="2"/>
  <c r="D184" i="2"/>
  <c r="C184" i="2"/>
  <c r="B184" i="2"/>
  <c r="A184" i="2"/>
  <c r="D182" i="2"/>
  <c r="C182" i="2"/>
  <c r="B182" i="2"/>
  <c r="A182" i="2"/>
  <c r="D181" i="2"/>
  <c r="C181" i="2"/>
  <c r="B181" i="2"/>
  <c r="A181" i="2"/>
  <c r="D179" i="2"/>
  <c r="C179" i="2"/>
  <c r="B179" i="2"/>
  <c r="A179" i="2"/>
  <c r="D178" i="2"/>
  <c r="C178" i="2"/>
  <c r="B178" i="2"/>
  <c r="A178" i="2"/>
  <c r="D177" i="2"/>
  <c r="C177" i="2"/>
  <c r="B177" i="2"/>
  <c r="A177" i="2"/>
  <c r="D176" i="2"/>
  <c r="C176" i="2"/>
  <c r="B176" i="2"/>
  <c r="A176" i="2"/>
  <c r="D175" i="2"/>
  <c r="C175" i="2"/>
  <c r="B175" i="2"/>
  <c r="A175" i="2"/>
  <c r="D174" i="2"/>
  <c r="C174" i="2"/>
  <c r="B174" i="2"/>
  <c r="A174" i="2"/>
  <c r="D173" i="2"/>
  <c r="C173" i="2"/>
  <c r="B173" i="2"/>
  <c r="A173" i="2"/>
  <c r="D172" i="2"/>
  <c r="C172" i="2"/>
  <c r="B172" i="2"/>
  <c r="A172" i="2"/>
  <c r="D171" i="2"/>
  <c r="C171" i="2"/>
  <c r="B171" i="2"/>
  <c r="A171" i="2"/>
  <c r="D170" i="2"/>
  <c r="C170" i="2"/>
  <c r="B170" i="2"/>
  <c r="A170" i="2"/>
  <c r="D169" i="2"/>
  <c r="C169" i="2"/>
  <c r="B169" i="2"/>
  <c r="A169" i="2"/>
  <c r="D168" i="2"/>
  <c r="C168" i="2"/>
  <c r="B168" i="2"/>
  <c r="A168" i="2"/>
  <c r="D167" i="2"/>
  <c r="C167" i="2"/>
  <c r="B167" i="2"/>
  <c r="A167" i="2"/>
  <c r="D166" i="2"/>
  <c r="C166" i="2"/>
  <c r="B166" i="2"/>
  <c r="A166" i="2"/>
  <c r="D165" i="2"/>
  <c r="C165" i="2"/>
  <c r="B165" i="2"/>
  <c r="A165" i="2"/>
  <c r="D164" i="2"/>
  <c r="C164" i="2"/>
  <c r="B164" i="2"/>
  <c r="A164" i="2"/>
  <c r="D163" i="2"/>
  <c r="C163" i="2"/>
  <c r="B163" i="2"/>
  <c r="A163" i="2"/>
  <c r="D162" i="2"/>
  <c r="C162" i="2"/>
  <c r="B162" i="2"/>
  <c r="A162" i="2"/>
  <c r="D161" i="2"/>
  <c r="C161" i="2"/>
  <c r="B161" i="2"/>
  <c r="A161" i="2"/>
  <c r="D160" i="2"/>
  <c r="C160" i="2"/>
  <c r="B160" i="2"/>
  <c r="A160" i="2"/>
  <c r="D159" i="2"/>
  <c r="C159" i="2"/>
  <c r="B159" i="2"/>
  <c r="A159" i="2"/>
  <c r="D158" i="2"/>
  <c r="C158" i="2"/>
  <c r="B158" i="2"/>
  <c r="A158" i="2"/>
  <c r="D157" i="2"/>
  <c r="C157" i="2"/>
  <c r="B157" i="2"/>
  <c r="A157" i="2"/>
  <c r="D156" i="2"/>
  <c r="C156" i="2"/>
  <c r="B156" i="2"/>
  <c r="A156" i="2"/>
  <c r="D155" i="2"/>
  <c r="C155" i="2"/>
  <c r="B155" i="2"/>
  <c r="A155" i="2"/>
  <c r="D151" i="2"/>
  <c r="C151" i="2"/>
  <c r="B151" i="2"/>
  <c r="A151" i="2"/>
  <c r="D150" i="2"/>
  <c r="C150" i="2"/>
  <c r="B150" i="2"/>
  <c r="A150" i="2"/>
  <c r="D149" i="2"/>
  <c r="C149" i="2"/>
  <c r="B149" i="2"/>
  <c r="A149" i="2"/>
  <c r="D148" i="2"/>
  <c r="C148" i="2"/>
  <c r="B148" i="2"/>
  <c r="A148" i="2"/>
  <c r="D147" i="2"/>
  <c r="C147" i="2"/>
  <c r="B147" i="2"/>
  <c r="A147" i="2"/>
  <c r="D146" i="2"/>
  <c r="C146" i="2"/>
  <c r="B146" i="2"/>
  <c r="A146" i="2"/>
  <c r="D145" i="2"/>
  <c r="C145" i="2"/>
  <c r="B145" i="2"/>
  <c r="A145" i="2"/>
  <c r="D144" i="2"/>
  <c r="C144" i="2"/>
  <c r="B144" i="2"/>
  <c r="A144" i="2"/>
  <c r="D143" i="2"/>
  <c r="C143" i="2"/>
  <c r="B143" i="2"/>
  <c r="A143" i="2"/>
  <c r="D142" i="2"/>
  <c r="C142" i="2"/>
  <c r="B142" i="2"/>
  <c r="A142" i="2"/>
  <c r="D141" i="2"/>
  <c r="C141" i="2"/>
  <c r="B141" i="2"/>
  <c r="A141" i="2"/>
  <c r="D140" i="2"/>
  <c r="C140" i="2"/>
  <c r="B140" i="2"/>
  <c r="A140" i="2"/>
  <c r="D139" i="2"/>
  <c r="C139" i="2"/>
  <c r="B139" i="2"/>
  <c r="A139" i="2"/>
  <c r="D138" i="2"/>
  <c r="C138" i="2"/>
  <c r="B138" i="2"/>
  <c r="A138" i="2"/>
  <c r="D137" i="2"/>
  <c r="C137" i="2"/>
  <c r="B137" i="2"/>
  <c r="A137" i="2"/>
  <c r="D136" i="2"/>
  <c r="C136" i="2"/>
  <c r="B136" i="2"/>
  <c r="A136" i="2"/>
  <c r="D135" i="2"/>
  <c r="C135" i="2"/>
  <c r="B135" i="2"/>
  <c r="A135" i="2"/>
  <c r="D134" i="2"/>
  <c r="C134" i="2"/>
  <c r="B134" i="2"/>
  <c r="A134" i="2"/>
  <c r="D133" i="2"/>
  <c r="C133" i="2"/>
  <c r="B133" i="2"/>
  <c r="A133" i="2"/>
  <c r="D132" i="2"/>
  <c r="C132" i="2"/>
  <c r="B132" i="2"/>
  <c r="A132" i="2"/>
  <c r="D131" i="2"/>
  <c r="C131" i="2"/>
  <c r="B131" i="2"/>
  <c r="A131" i="2"/>
  <c r="D130" i="2"/>
  <c r="C130" i="2"/>
  <c r="B130" i="2"/>
  <c r="A130" i="2"/>
  <c r="D129" i="2"/>
  <c r="C129" i="2"/>
  <c r="B129" i="2"/>
  <c r="A129" i="2"/>
  <c r="D128" i="2"/>
  <c r="C128" i="2"/>
  <c r="B128" i="2"/>
  <c r="A128" i="2"/>
  <c r="D127" i="2"/>
  <c r="C127" i="2"/>
  <c r="B127" i="2"/>
  <c r="A127" i="2"/>
  <c r="D126" i="2"/>
  <c r="C126" i="2"/>
  <c r="B126" i="2"/>
  <c r="A126" i="2"/>
  <c r="D125" i="2"/>
  <c r="C125" i="2"/>
  <c r="B125" i="2"/>
  <c r="A125" i="2"/>
  <c r="D124" i="2"/>
  <c r="C124" i="2"/>
  <c r="B124" i="2"/>
  <c r="A124" i="2"/>
  <c r="D123" i="2"/>
  <c r="C123" i="2"/>
  <c r="B123" i="2"/>
  <c r="A123" i="2"/>
  <c r="D122" i="2"/>
  <c r="C122" i="2"/>
  <c r="B122" i="2"/>
  <c r="A122" i="2"/>
  <c r="D121" i="2"/>
  <c r="C121" i="2"/>
  <c r="B121" i="2"/>
  <c r="A121" i="2"/>
  <c r="D120" i="2"/>
  <c r="C120" i="2"/>
  <c r="B120" i="2"/>
  <c r="A120" i="2"/>
  <c r="D119" i="2"/>
  <c r="C119" i="2"/>
  <c r="B119" i="2"/>
  <c r="A119" i="2"/>
  <c r="D118" i="2"/>
  <c r="C118" i="2"/>
  <c r="B118" i="2"/>
  <c r="A118" i="2"/>
  <c r="D117" i="2"/>
  <c r="C117" i="2"/>
  <c r="B117" i="2"/>
  <c r="A117" i="2"/>
  <c r="D116" i="2"/>
  <c r="C116" i="2"/>
  <c r="B116" i="2"/>
  <c r="A116" i="2"/>
  <c r="D115" i="2"/>
  <c r="C115" i="2"/>
  <c r="B115" i="2"/>
  <c r="A115" i="2"/>
  <c r="D114" i="2"/>
  <c r="C114" i="2"/>
  <c r="B114" i="2"/>
  <c r="A114" i="2"/>
  <c r="D113" i="2"/>
  <c r="C113" i="2"/>
  <c r="B113" i="2"/>
  <c r="A113" i="2"/>
  <c r="D112" i="2"/>
  <c r="C112" i="2"/>
  <c r="B112" i="2"/>
  <c r="A112" i="2"/>
  <c r="D111" i="2"/>
  <c r="C111" i="2"/>
  <c r="B111" i="2"/>
  <c r="A111" i="2"/>
  <c r="D110" i="2"/>
  <c r="C110" i="2"/>
  <c r="B110" i="2"/>
  <c r="A110" i="2"/>
  <c r="D109" i="2"/>
  <c r="C109" i="2"/>
  <c r="B109" i="2"/>
  <c r="A109" i="2"/>
  <c r="D108" i="2"/>
  <c r="C108" i="2"/>
  <c r="B108" i="2"/>
  <c r="A108" i="2"/>
  <c r="D96" i="2"/>
  <c r="C96" i="2"/>
  <c r="B96" i="2"/>
  <c r="A96" i="2"/>
  <c r="D95" i="2"/>
  <c r="C95" i="2"/>
  <c r="B95" i="2"/>
  <c r="A95" i="2"/>
  <c r="D94" i="2"/>
  <c r="C94" i="2"/>
  <c r="B94" i="2"/>
  <c r="A94" i="2"/>
  <c r="D93" i="2"/>
  <c r="C93" i="2"/>
  <c r="B93" i="2"/>
  <c r="A93" i="2"/>
  <c r="D92" i="2"/>
  <c r="C92" i="2"/>
  <c r="B92" i="2"/>
  <c r="A92" i="2"/>
  <c r="D91" i="2"/>
  <c r="C91" i="2"/>
  <c r="B91" i="2"/>
  <c r="A91" i="2"/>
  <c r="D90" i="2"/>
  <c r="C90" i="2"/>
  <c r="B90" i="2"/>
  <c r="A90" i="2"/>
  <c r="D89" i="2"/>
  <c r="C89" i="2"/>
  <c r="B89" i="2"/>
  <c r="A89" i="2"/>
  <c r="D88" i="2"/>
  <c r="C88" i="2"/>
  <c r="B88" i="2"/>
  <c r="A88" i="2"/>
  <c r="D87" i="2"/>
  <c r="C87" i="2"/>
  <c r="B87" i="2"/>
  <c r="A87" i="2"/>
  <c r="D86" i="2"/>
  <c r="C86" i="2"/>
  <c r="B86" i="2"/>
  <c r="A86" i="2"/>
  <c r="D85" i="2"/>
  <c r="C85" i="2"/>
  <c r="B85" i="2"/>
  <c r="A85" i="2"/>
  <c r="D84" i="2"/>
  <c r="C84" i="2"/>
  <c r="B84" i="2"/>
  <c r="A84" i="2"/>
  <c r="D83" i="2"/>
  <c r="C83" i="2"/>
  <c r="B83" i="2"/>
  <c r="A83" i="2"/>
  <c r="D82" i="2"/>
  <c r="C82" i="2"/>
  <c r="B82" i="2"/>
  <c r="A82" i="2"/>
  <c r="D81" i="2"/>
  <c r="C81" i="2"/>
  <c r="B81" i="2"/>
  <c r="A81" i="2"/>
  <c r="D80" i="2"/>
  <c r="C80" i="2"/>
  <c r="B80" i="2"/>
  <c r="A80" i="2"/>
  <c r="D79" i="2"/>
  <c r="C79" i="2"/>
  <c r="B79" i="2"/>
  <c r="A79" i="2"/>
  <c r="D78" i="2"/>
  <c r="C78" i="2"/>
  <c r="B78" i="2"/>
  <c r="A78" i="2"/>
  <c r="D77" i="2"/>
  <c r="C77" i="2"/>
  <c r="B77" i="2"/>
  <c r="A77" i="2"/>
  <c r="D73" i="2"/>
  <c r="C73" i="2"/>
  <c r="B73" i="2"/>
  <c r="A73" i="2"/>
  <c r="D72" i="2"/>
  <c r="C72" i="2"/>
  <c r="B72" i="2"/>
  <c r="A72" i="2"/>
  <c r="D71" i="2"/>
  <c r="C71" i="2"/>
  <c r="B71" i="2"/>
  <c r="A71" i="2"/>
  <c r="D70" i="2"/>
  <c r="C70" i="2"/>
  <c r="B70" i="2"/>
  <c r="A70" i="2"/>
  <c r="D69" i="2"/>
  <c r="C69" i="2"/>
  <c r="B69" i="2"/>
  <c r="A69" i="2"/>
  <c r="D68" i="2"/>
  <c r="C68" i="2"/>
  <c r="B68" i="2"/>
  <c r="A68" i="2"/>
  <c r="D67" i="2"/>
  <c r="C67" i="2"/>
  <c r="B67" i="2"/>
  <c r="A67" i="2"/>
  <c r="D66" i="2"/>
  <c r="C66" i="2"/>
  <c r="B66" i="2"/>
  <c r="A66" i="2"/>
  <c r="D65" i="2"/>
  <c r="C65" i="2"/>
  <c r="B65" i="2"/>
  <c r="A65" i="2"/>
  <c r="D64" i="2"/>
  <c r="C64" i="2"/>
  <c r="B64" i="2"/>
  <c r="A64" i="2"/>
  <c r="D63" i="2"/>
  <c r="C63" i="2"/>
  <c r="B63" i="2"/>
  <c r="A63" i="2"/>
  <c r="D62" i="2"/>
  <c r="C62" i="2"/>
  <c r="B62" i="2"/>
  <c r="A62" i="2"/>
  <c r="D61" i="2"/>
  <c r="C61" i="2"/>
  <c r="B61" i="2"/>
  <c r="A61" i="2"/>
  <c r="D60" i="2"/>
  <c r="C60" i="2"/>
  <c r="B60" i="2"/>
  <c r="A60" i="2"/>
  <c r="D59" i="2"/>
  <c r="C59" i="2"/>
  <c r="B59" i="2"/>
  <c r="A59" i="2"/>
  <c r="D58" i="2"/>
  <c r="C58" i="2"/>
  <c r="B58" i="2"/>
  <c r="A58" i="2"/>
  <c r="D57" i="2"/>
  <c r="C57" i="2"/>
  <c r="B57" i="2"/>
  <c r="A57" i="2"/>
  <c r="D56" i="2"/>
  <c r="C56" i="2"/>
  <c r="B56" i="2"/>
  <c r="A56" i="2"/>
  <c r="D55" i="2"/>
  <c r="C55" i="2"/>
  <c r="B55" i="2"/>
  <c r="A55" i="2"/>
  <c r="D54" i="2"/>
  <c r="C54" i="2"/>
  <c r="B54" i="2"/>
  <c r="A54" i="2"/>
  <c r="D53" i="2"/>
  <c r="C53" i="2"/>
  <c r="B53" i="2"/>
  <c r="A53" i="2"/>
  <c r="D52" i="2"/>
  <c r="C52" i="2"/>
  <c r="B52" i="2"/>
  <c r="A52" i="2"/>
  <c r="D51" i="2"/>
  <c r="C51" i="2"/>
  <c r="B51" i="2"/>
  <c r="A51" i="2"/>
  <c r="D50" i="2"/>
  <c r="C50" i="2"/>
  <c r="B50" i="2"/>
  <c r="A50" i="2"/>
  <c r="D49" i="2"/>
  <c r="C49" i="2"/>
  <c r="B49" i="2"/>
  <c r="A49" i="2"/>
  <c r="D48" i="2"/>
  <c r="C48" i="2"/>
  <c r="B48" i="2"/>
  <c r="A48" i="2"/>
  <c r="D47" i="2"/>
  <c r="C47" i="2"/>
  <c r="B47" i="2"/>
  <c r="A47" i="2"/>
  <c r="D46" i="2"/>
  <c r="C46" i="2"/>
  <c r="B46" i="2"/>
  <c r="A46" i="2"/>
  <c r="D45" i="2"/>
  <c r="C45" i="2"/>
  <c r="B45" i="2"/>
  <c r="A45" i="2"/>
  <c r="D44" i="2"/>
  <c r="C44" i="2"/>
  <c r="B44" i="2"/>
  <c r="A44" i="2"/>
  <c r="D43" i="2"/>
  <c r="C43" i="2"/>
  <c r="B43" i="2"/>
  <c r="A43" i="2"/>
  <c r="D42" i="2"/>
  <c r="C42" i="2"/>
  <c r="B42" i="2"/>
  <c r="A42" i="2"/>
  <c r="D41" i="2"/>
  <c r="C41" i="2"/>
  <c r="B41" i="2"/>
  <c r="A41" i="2"/>
  <c r="D40" i="2"/>
  <c r="C40" i="2"/>
  <c r="B40" i="2"/>
  <c r="A40" i="2"/>
  <c r="D39" i="2"/>
  <c r="C39" i="2"/>
  <c r="B39" i="2"/>
  <c r="A39" i="2"/>
  <c r="D38" i="2"/>
  <c r="C38" i="2"/>
  <c r="B38" i="2"/>
  <c r="A38" i="2"/>
  <c r="D37" i="2"/>
  <c r="C37" i="2"/>
  <c r="B37" i="2"/>
  <c r="A37" i="2"/>
  <c r="D36" i="2"/>
  <c r="C36" i="2"/>
  <c r="B36" i="2"/>
  <c r="A36" i="2"/>
  <c r="D35" i="2"/>
  <c r="C35" i="2"/>
  <c r="B35" i="2"/>
  <c r="A35" i="2"/>
  <c r="D34" i="2"/>
  <c r="C34" i="2"/>
  <c r="B34" i="2"/>
  <c r="A34" i="2"/>
  <c r="D33" i="2"/>
  <c r="C33" i="2"/>
  <c r="B33" i="2"/>
  <c r="A33" i="2"/>
  <c r="D32" i="2"/>
  <c r="C32" i="2"/>
  <c r="B32" i="2"/>
  <c r="A32" i="2"/>
  <c r="D31" i="2"/>
  <c r="C31" i="2"/>
  <c r="B31" i="2"/>
  <c r="A31" i="2"/>
  <c r="D16" i="2"/>
  <c r="C16" i="2"/>
  <c r="B16" i="2"/>
  <c r="A16" i="2"/>
  <c r="D3" i="2"/>
  <c r="C3" i="2"/>
  <c r="B3" i="2"/>
  <c r="A3" i="2"/>
  <c r="M189" i="2" l="1"/>
  <c r="M3" i="2" s="1"/>
  <c r="N189" i="2"/>
  <c r="N3" i="2" s="1"/>
  <c r="L190" i="2"/>
  <c r="L189" i="2" s="1"/>
  <c r="L3" i="2" s="1"/>
  <c r="L813" i="2"/>
  <c r="C7" i="3" s="1"/>
  <c r="C263" i="1"/>
  <c r="D263" i="1"/>
  <c r="E263" i="1"/>
  <c r="C429" i="1"/>
  <c r="L834" i="2" s="1"/>
  <c r="N813" i="2" l="1"/>
  <c r="E7" i="3" s="1"/>
  <c r="M813" i="2"/>
  <c r="D7" i="3" s="1"/>
  <c r="N812" i="2"/>
  <c r="M812" i="2"/>
  <c r="C444" i="1"/>
  <c r="E429" i="1"/>
  <c r="N834" i="2" s="1"/>
  <c r="D429" i="1"/>
  <c r="C440" i="1"/>
  <c r="L845" i="2" s="1"/>
  <c r="C439" i="1"/>
  <c r="L844" i="2" s="1"/>
  <c r="C438" i="1"/>
  <c r="L843" i="2" s="1"/>
  <c r="C437" i="1"/>
  <c r="L842" i="2" s="1"/>
  <c r="C436" i="1"/>
  <c r="L841" i="2" s="1"/>
  <c r="C435" i="1"/>
  <c r="L840" i="2" s="1"/>
  <c r="C434" i="1"/>
  <c r="C432" i="1"/>
  <c r="L837" i="2" s="1"/>
  <c r="C431" i="1"/>
  <c r="L836" i="2" s="1"/>
  <c r="C430" i="1"/>
  <c r="L835" i="2" s="1"/>
  <c r="C411" i="1"/>
  <c r="C404" i="1"/>
  <c r="C395" i="1"/>
  <c r="C394" i="1" s="1"/>
  <c r="C387" i="1"/>
  <c r="C386" i="1" s="1"/>
  <c r="C379" i="1"/>
  <c r="C378" i="1" s="1"/>
  <c r="C371" i="1"/>
  <c r="C370" i="1" s="1"/>
  <c r="C363" i="1"/>
  <c r="C362" i="1" s="1"/>
  <c r="C354" i="1"/>
  <c r="C353" i="1" s="1"/>
  <c r="C346" i="1"/>
  <c r="C339" i="1"/>
  <c r="C332" i="1"/>
  <c r="C325" i="1"/>
  <c r="C317" i="1"/>
  <c r="C310" i="1"/>
  <c r="C303" i="1"/>
  <c r="C295" i="1"/>
  <c r="C294" i="1" s="1"/>
  <c r="C286" i="1"/>
  <c r="C285" i="1" s="1"/>
  <c r="C278" i="1"/>
  <c r="C271" i="1"/>
  <c r="C256" i="1"/>
  <c r="C255" i="1" s="1"/>
  <c r="C248" i="1"/>
  <c r="C241" i="1"/>
  <c r="C233" i="1"/>
  <c r="C226" i="1"/>
  <c r="C218" i="1"/>
  <c r="C217" i="1" s="1"/>
  <c r="C210" i="1"/>
  <c r="C209" i="1" s="1"/>
  <c r="C202" i="1"/>
  <c r="C201" i="1" s="1"/>
  <c r="C194" i="1"/>
  <c r="C187" i="1"/>
  <c r="C180" i="1"/>
  <c r="C173" i="1"/>
  <c r="C166" i="1"/>
  <c r="C158" i="1"/>
  <c r="C151" i="1"/>
  <c r="C144" i="1"/>
  <c r="C137" i="1"/>
  <c r="C130" i="1"/>
  <c r="C123" i="1"/>
  <c r="C116" i="1"/>
  <c r="C115" i="1" s="1"/>
  <c r="C108" i="1"/>
  <c r="C101" i="1"/>
  <c r="C94" i="1"/>
  <c r="C86" i="1"/>
  <c r="C79" i="1"/>
  <c r="C71" i="1"/>
  <c r="C64" i="1"/>
  <c r="C56" i="1"/>
  <c r="C49" i="1"/>
  <c r="C41" i="1"/>
  <c r="C34" i="1"/>
  <c r="C20" i="1"/>
  <c r="C19" i="1" s="1"/>
  <c r="C12" i="1"/>
  <c r="C5" i="1"/>
  <c r="D440" i="1"/>
  <c r="M845" i="2" s="1"/>
  <c r="D439" i="1"/>
  <c r="M844" i="2" s="1"/>
  <c r="D438" i="1"/>
  <c r="M843" i="2" s="1"/>
  <c r="D437" i="1"/>
  <c r="M842" i="2" s="1"/>
  <c r="D436" i="1"/>
  <c r="M841" i="2" s="1"/>
  <c r="D435" i="1"/>
  <c r="M840" i="2" s="1"/>
  <c r="D434" i="1"/>
  <c r="D432" i="1"/>
  <c r="M837" i="2" s="1"/>
  <c r="D431" i="1"/>
  <c r="D430" i="1"/>
  <c r="D411" i="1"/>
  <c r="D404" i="1"/>
  <c r="D395" i="1"/>
  <c r="D394" i="1" s="1"/>
  <c r="D387" i="1"/>
  <c r="D386" i="1" s="1"/>
  <c r="D379" i="1"/>
  <c r="D378" i="1" s="1"/>
  <c r="D371" i="1"/>
  <c r="D370" i="1" s="1"/>
  <c r="D363" i="1"/>
  <c r="D362" i="1" s="1"/>
  <c r="D354" i="1"/>
  <c r="D353" i="1" s="1"/>
  <c r="D346" i="1"/>
  <c r="D339" i="1"/>
  <c r="D332" i="1"/>
  <c r="D325" i="1"/>
  <c r="D317" i="1"/>
  <c r="D310" i="1"/>
  <c r="D303" i="1"/>
  <c r="D302" i="1" s="1"/>
  <c r="D295" i="1"/>
  <c r="D294" i="1" s="1"/>
  <c r="D286" i="1"/>
  <c r="D285" i="1" s="1"/>
  <c r="D278" i="1"/>
  <c r="D271" i="1"/>
  <c r="D256" i="1"/>
  <c r="D255" i="1" s="1"/>
  <c r="D248" i="1"/>
  <c r="D241" i="1"/>
  <c r="D233" i="1"/>
  <c r="D226" i="1"/>
  <c r="D218" i="1"/>
  <c r="D217" i="1" s="1"/>
  <c r="D210" i="1"/>
  <c r="D209" i="1" s="1"/>
  <c r="D202" i="1"/>
  <c r="D201" i="1" s="1"/>
  <c r="D194" i="1"/>
  <c r="D187" i="1"/>
  <c r="D180" i="1"/>
  <c r="D173" i="1"/>
  <c r="D166" i="1"/>
  <c r="D158" i="1"/>
  <c r="D151" i="1"/>
  <c r="D144" i="1"/>
  <c r="D137" i="1"/>
  <c r="D130" i="1"/>
  <c r="D123" i="1"/>
  <c r="D116" i="1"/>
  <c r="D108" i="1"/>
  <c r="D101" i="1"/>
  <c r="D94" i="1"/>
  <c r="D86" i="1"/>
  <c r="D79" i="1"/>
  <c r="D71" i="1"/>
  <c r="D64" i="1"/>
  <c r="D56" i="1"/>
  <c r="D49" i="1"/>
  <c r="D41" i="1"/>
  <c r="D34" i="1"/>
  <c r="D20" i="1"/>
  <c r="D19" i="1" s="1"/>
  <c r="D12" i="1"/>
  <c r="D5" i="1"/>
  <c r="E440" i="1"/>
  <c r="E439" i="1"/>
  <c r="E438" i="1"/>
  <c r="E437" i="1"/>
  <c r="E436" i="1"/>
  <c r="E435" i="1"/>
  <c r="E434" i="1"/>
  <c r="E432" i="1"/>
  <c r="E431" i="1"/>
  <c r="E430" i="1"/>
  <c r="E411" i="1"/>
  <c r="E404" i="1"/>
  <c r="E395" i="1"/>
  <c r="E394" i="1" s="1"/>
  <c r="E387" i="1"/>
  <c r="E386" i="1" s="1"/>
  <c r="E379" i="1"/>
  <c r="E378" i="1" s="1"/>
  <c r="E371" i="1"/>
  <c r="E370" i="1" s="1"/>
  <c r="E363" i="1"/>
  <c r="E362" i="1" s="1"/>
  <c r="E354" i="1"/>
  <c r="E353" i="1" s="1"/>
  <c r="E346" i="1"/>
  <c r="E339" i="1"/>
  <c r="E332" i="1"/>
  <c r="E325" i="1"/>
  <c r="E317" i="1"/>
  <c r="E310" i="1"/>
  <c r="E303" i="1"/>
  <c r="E295" i="1"/>
  <c r="E294" i="1" s="1"/>
  <c r="E286" i="1"/>
  <c r="E285" i="1" s="1"/>
  <c r="E278" i="1"/>
  <c r="E271" i="1"/>
  <c r="E256" i="1"/>
  <c r="E255" i="1" s="1"/>
  <c r="E248" i="1"/>
  <c r="E241" i="1"/>
  <c r="E233" i="1"/>
  <c r="E226" i="1"/>
  <c r="E218" i="1"/>
  <c r="E217" i="1" s="1"/>
  <c r="E210" i="1"/>
  <c r="E209" i="1" s="1"/>
  <c r="E202" i="1"/>
  <c r="E201" i="1" s="1"/>
  <c r="E194" i="1"/>
  <c r="E187" i="1"/>
  <c r="E180" i="1"/>
  <c r="E173" i="1"/>
  <c r="E166" i="1"/>
  <c r="E158" i="1"/>
  <c r="E151" i="1"/>
  <c r="E144" i="1"/>
  <c r="E137" i="1"/>
  <c r="E130" i="1"/>
  <c r="E123" i="1"/>
  <c r="E116" i="1"/>
  <c r="E108" i="1"/>
  <c r="E101" i="1"/>
  <c r="E94" i="1"/>
  <c r="E86" i="1"/>
  <c r="E79" i="1"/>
  <c r="E71" i="1"/>
  <c r="E64" i="1"/>
  <c r="E56" i="1"/>
  <c r="E49" i="1"/>
  <c r="E41" i="1"/>
  <c r="E34" i="1"/>
  <c r="E20" i="1"/>
  <c r="E12" i="1"/>
  <c r="E5" i="1"/>
  <c r="E4" i="1" s="1"/>
  <c r="E19" i="1" l="1"/>
  <c r="L839" i="2"/>
  <c r="M839" i="2"/>
  <c r="E449" i="1"/>
  <c r="N839" i="2"/>
  <c r="E453" i="1"/>
  <c r="N843" i="2"/>
  <c r="D445" i="1"/>
  <c r="M835" i="2"/>
  <c r="O830" i="2"/>
  <c r="N844" i="2"/>
  <c r="D446" i="1"/>
  <c r="M836" i="2"/>
  <c r="D444" i="1"/>
  <c r="M834" i="2"/>
  <c r="O826" i="2"/>
  <c r="N840" i="2"/>
  <c r="E451" i="1"/>
  <c r="N841" i="2"/>
  <c r="E455" i="1"/>
  <c r="N845" i="2"/>
  <c r="O821" i="2"/>
  <c r="N835" i="2"/>
  <c r="E446" i="1"/>
  <c r="N836" i="2"/>
  <c r="O823" i="2"/>
  <c r="N837" i="2"/>
  <c r="O828" i="2"/>
  <c r="N842" i="2"/>
  <c r="C93" i="1"/>
  <c r="C240" i="1"/>
  <c r="C4" i="1"/>
  <c r="D4" i="1"/>
  <c r="O822" i="2"/>
  <c r="E444" i="1"/>
  <c r="O820" i="2"/>
  <c r="O831" i="2"/>
  <c r="O829" i="2"/>
  <c r="O827" i="2"/>
  <c r="O825" i="2"/>
  <c r="M815" i="2"/>
  <c r="M816" i="2" s="1"/>
  <c r="D6" i="3"/>
  <c r="N815" i="2"/>
  <c r="E6" i="3"/>
  <c r="L815" i="2"/>
  <c r="L816" i="2" s="1"/>
  <c r="C6" i="3"/>
  <c r="D447" i="1"/>
  <c r="D450" i="1"/>
  <c r="D452" i="1"/>
  <c r="C449" i="1"/>
  <c r="C451" i="1"/>
  <c r="D454" i="1"/>
  <c r="C453" i="1"/>
  <c r="C455" i="1"/>
  <c r="C446" i="1"/>
  <c r="E447" i="1"/>
  <c r="E450" i="1"/>
  <c r="E452" i="1"/>
  <c r="E454" i="1"/>
  <c r="D449" i="1"/>
  <c r="D451" i="1"/>
  <c r="D453" i="1"/>
  <c r="D455" i="1"/>
  <c r="C445" i="1"/>
  <c r="C447" i="1"/>
  <c r="C450" i="1"/>
  <c r="C452" i="1"/>
  <c r="C454" i="1"/>
  <c r="D63" i="1"/>
  <c r="D78" i="1"/>
  <c r="D165" i="1"/>
  <c r="D403" i="1"/>
  <c r="D402" i="1" s="1"/>
  <c r="D424" i="1" s="1"/>
  <c r="D14" i="3" s="1"/>
  <c r="C63" i="1"/>
  <c r="C78" i="1"/>
  <c r="C165" i="1"/>
  <c r="C225" i="1"/>
  <c r="C270" i="1"/>
  <c r="C302" i="1"/>
  <c r="E93" i="1"/>
  <c r="E165" i="1"/>
  <c r="D93" i="1"/>
  <c r="D324" i="1"/>
  <c r="E63" i="1"/>
  <c r="E78" i="1"/>
  <c r="E115" i="1"/>
  <c r="E270" i="1"/>
  <c r="E302" i="1"/>
  <c r="C324" i="1"/>
  <c r="C403" i="1"/>
  <c r="C402" i="1" s="1"/>
  <c r="C424" i="1" s="1"/>
  <c r="C14" i="3" s="1"/>
  <c r="E361" i="1"/>
  <c r="E423" i="1" s="1"/>
  <c r="D361" i="1"/>
  <c r="D423" i="1" s="1"/>
  <c r="D10" i="3" s="1"/>
  <c r="D12" i="3" s="1"/>
  <c r="C361" i="1"/>
  <c r="C423" i="1" s="1"/>
  <c r="C10" i="3" s="1"/>
  <c r="C12" i="3" s="1"/>
  <c r="E324" i="1"/>
  <c r="D270" i="1"/>
  <c r="D240" i="1"/>
  <c r="E240" i="1"/>
  <c r="E225" i="1"/>
  <c r="D225" i="1"/>
  <c r="C441" i="1"/>
  <c r="D115" i="1"/>
  <c r="D441" i="1"/>
  <c r="E418" i="1"/>
  <c r="E419" i="1" s="1"/>
  <c r="E48" i="1"/>
  <c r="D48" i="1"/>
  <c r="D3" i="1" s="1"/>
  <c r="D421" i="1" s="1"/>
  <c r="D2" i="3" s="1"/>
  <c r="C48" i="1"/>
  <c r="E441" i="1"/>
  <c r="E445" i="1"/>
  <c r="C418" i="1"/>
  <c r="C419" i="1" s="1"/>
  <c r="D293" i="1"/>
  <c r="D422" i="1" s="1"/>
  <c r="D418" i="1"/>
  <c r="D419" i="1" s="1"/>
  <c r="E403" i="1"/>
  <c r="E402" i="1" s="1"/>
  <c r="E424" i="1" s="1"/>
  <c r="E293" i="1"/>
  <c r="E422" i="1" s="1"/>
  <c r="C293" i="1" l="1"/>
  <c r="C422" i="1" s="1"/>
  <c r="C3" i="3" s="1"/>
  <c r="C3" i="1"/>
  <c r="C421" i="1" s="1"/>
  <c r="C2" i="3" s="1"/>
  <c r="N816" i="2"/>
  <c r="C456" i="1"/>
  <c r="D456" i="1"/>
  <c r="D425" i="1"/>
  <c r="D426" i="1" s="1"/>
  <c r="D3" i="3"/>
  <c r="D4" i="3" s="1"/>
  <c r="E3" i="1"/>
  <c r="E421" i="1" s="1"/>
  <c r="E425" i="1" s="1"/>
  <c r="E426" i="1" s="1"/>
  <c r="C425" i="1" l="1"/>
  <c r="C426" i="1" s="1"/>
  <c r="C4" i="3"/>
  <c r="D8" i="3"/>
  <c r="D15" i="3"/>
  <c r="C8" i="3"/>
  <c r="C15" i="3"/>
  <c r="E14" i="3" l="1"/>
  <c r="E10" i="3"/>
  <c r="E2" i="3" l="1"/>
  <c r="E3" i="3"/>
  <c r="E456" i="1"/>
  <c r="E4" i="3" l="1"/>
  <c r="E12" i="3" l="1"/>
  <c r="E8" i="3" l="1"/>
  <c r="E15" i="3"/>
  <c r="D2" i="2"/>
  <c r="C2" i="2"/>
  <c r="B2" i="2"/>
  <c r="A2" i="2"/>
</calcChain>
</file>

<file path=xl/comments1.xml><?xml version="1.0" encoding="utf-8"?>
<comments xmlns="http://schemas.openxmlformats.org/spreadsheetml/2006/main">
  <authors>
    <author>PC</author>
  </authors>
  <commentList>
    <comment ref="B429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30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3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32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3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  <comment ref="B44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4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46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4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49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comments2.xml><?xml version="1.0" encoding="utf-8"?>
<comments xmlns="http://schemas.openxmlformats.org/spreadsheetml/2006/main">
  <authors>
    <author>mkralik</author>
    <author>PC</author>
    <author>FIN01</author>
    <author>Melita Kralik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važna pomoćna kolona za šifarnik izvora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</t>
        </r>
      </text>
    </comment>
    <comment ref="H9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2020.</t>
        </r>
      </text>
    </comment>
    <comment ref="K653" authorId="2" shapeId="0">
      <text>
        <r>
          <rPr>
            <b/>
            <sz val="8"/>
            <color indexed="81"/>
            <rFont val="Tahoma"/>
            <family val="2"/>
            <charset val="238"/>
          </rPr>
          <t>FIN01:</t>
        </r>
        <r>
          <rPr>
            <sz val="8"/>
            <color indexed="81"/>
            <rFont val="Tahoma"/>
            <family val="2"/>
            <charset val="238"/>
          </rPr>
          <t xml:space="preserve">
PROMIJENJEN NAZIV</t>
        </r>
      </text>
    </comment>
    <comment ref="K659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NOVO 2018.</t>
        </r>
      </text>
    </comment>
    <comment ref="K801" authorId="3" shapeId="0">
      <text>
        <r>
          <rPr>
            <b/>
            <sz val="9"/>
            <color indexed="81"/>
            <rFont val="Tahoma"/>
            <family val="2"/>
            <charset val="238"/>
          </rPr>
          <t>Melita Kralik:</t>
        </r>
        <r>
          <rPr>
            <sz val="9"/>
            <color indexed="81"/>
            <rFont val="Tahoma"/>
            <family val="2"/>
            <charset val="238"/>
          </rPr>
          <t xml:space="preserve">
PREBAČENO IZ INVESTICIJA 2019.</t>
        </r>
      </text>
    </comment>
    <comment ref="K834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K835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K836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K83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K839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sharedStrings.xml><?xml version="1.0" encoding="utf-8"?>
<sst xmlns="http://schemas.openxmlformats.org/spreadsheetml/2006/main" count="1645" uniqueCount="306">
  <si>
    <t>Izvor-POMOĆNA</t>
  </si>
  <si>
    <t>Izvor</t>
  </si>
  <si>
    <t>Prihodi / primici</t>
  </si>
  <si>
    <t xml:space="preserve">Tekuće pomoći od izvanproračunskih korisnika </t>
  </si>
  <si>
    <t>Prijenosi između proračunskih korisnika istog proračuna</t>
  </si>
  <si>
    <t>Kamate na oročena sredstva i depozite po viđenju</t>
  </si>
  <si>
    <t>Prihodi od zateznih kamata</t>
  </si>
  <si>
    <t>Prihodi od pozitivnih tečajnih razlika i razlika zbog primjene valutne klauzule</t>
  </si>
  <si>
    <t>Prihodi iz dobiti trgovačkih društava, kreditnih i ostalih financijskih institucija po posebnim propisima</t>
  </si>
  <si>
    <t>Naknade za koncesije</t>
  </si>
  <si>
    <t>Prihodi od zakupa i iznajmljivanja imovine</t>
  </si>
  <si>
    <t>Naknada za korištenje nefinancijske imovine</t>
  </si>
  <si>
    <t>Prihodi od prodaje kratkotrajne nefinancijske imovine</t>
  </si>
  <si>
    <t>Ostali prihodi od nefinancijske imovine</t>
  </si>
  <si>
    <t xml:space="preserve">Prihodi od kamata na dane zajmove kreditnim i ostalim financijskim institucijama izvan javnog sektora </t>
  </si>
  <si>
    <t>Ostale pristojbe i naknade</t>
  </si>
  <si>
    <t xml:space="preserve">Ostali nespomenuti prihodi </t>
  </si>
  <si>
    <t>Prihodi od prodaje proizvoda i robe</t>
  </si>
  <si>
    <t>Prihodi od pruženih usluga</t>
  </si>
  <si>
    <t>Kazne za porezne prekršaje</t>
  </si>
  <si>
    <t>Ostale kazne</t>
  </si>
  <si>
    <t>Ostali prihodi</t>
  </si>
  <si>
    <t>Zemljište</t>
  </si>
  <si>
    <t>Povrat zajmova danih neprofitnim organizacijama, građanima i kućanstvima u tuzemstvu</t>
  </si>
  <si>
    <t>Povrat zajmova danih tuzemnim kreditnim institucijama izvan  javnog sektora</t>
  </si>
  <si>
    <t>Dionice i udjeli u glavnici tuzemnih trgovačkih društava izvan javnog sektora</t>
  </si>
  <si>
    <t>Primljeni krediti od tuzemnih kreditnih institucija izvan javnog sektora</t>
  </si>
  <si>
    <t>OPĆI PRIHODI I PRIMICI - DECENTRALIZACIJA</t>
  </si>
  <si>
    <t>VLASTITI PRIHODI - PRORAČUNSKI KORISNICI</t>
  </si>
  <si>
    <t>PRIHODI ZA POSEBNE NAMJENE - KORISNICI</t>
  </si>
  <si>
    <t>POMOĆI - KORISNICI</t>
  </si>
  <si>
    <t>UGOVORI, DONACIJE - KORISNICI</t>
  </si>
  <si>
    <t>PRIHODI OD NEFINANCIJSKE IMOVINE I NADOKNADE ŠTETA S OSNOVA OSIGURANJA-KORISNICI</t>
  </si>
  <si>
    <t>NAMJENSKI PRIMICI OD ZADUŽIVANJA - KORISNICI</t>
  </si>
  <si>
    <t>funkcija pomoćna</t>
  </si>
  <si>
    <t>funkcija pomoćna za rasf</t>
  </si>
  <si>
    <t>Fun-kcija</t>
  </si>
  <si>
    <t>Izvor NOVI</t>
  </si>
  <si>
    <t>Razdjel, glava, izvor, program, projekt, račun</t>
  </si>
  <si>
    <t>Pozi-cija 2020.</t>
  </si>
  <si>
    <t>Pozi-cija 2020</t>
  </si>
  <si>
    <t>Opis</t>
  </si>
  <si>
    <t xml:space="preserve">šifarnik prihoda </t>
  </si>
  <si>
    <t>OPĆI PRIHODI I PRIMICI - ŽUPANIJSKI PRORAČUN</t>
  </si>
  <si>
    <t>Rashodi poslovanja</t>
  </si>
  <si>
    <t>Rashodi za zaposlene</t>
  </si>
  <si>
    <t>Plaće (Bruto)</t>
  </si>
  <si>
    <t>Plaće za redovan rad</t>
  </si>
  <si>
    <t>Doprinosi na plaće</t>
  </si>
  <si>
    <t>Doprinosi za obvezno zdravstveno osiguranje</t>
  </si>
  <si>
    <t>Materijalni rashodi</t>
  </si>
  <si>
    <t>Rashodi za usluge</t>
  </si>
  <si>
    <t>Usluge telefona, pošte i prijevoza</t>
  </si>
  <si>
    <t>Usluge promidžbe i informiranja</t>
  </si>
  <si>
    <t>Zakupnine i najamnine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</si>
  <si>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</si>
  <si>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</si>
  <si>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</si>
  <si>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</si>
  <si>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Reprezentacija</t>
  </si>
  <si>
    <t>Ostali rashodi</t>
  </si>
  <si>
    <t>Tekuće donacije</t>
  </si>
  <si>
    <t>Tekuće donacije u novcu</t>
  </si>
  <si>
    <t>0620</t>
  </si>
  <si>
    <t xml:space="preserve">Intelektualne i osobne usluge </t>
  </si>
  <si>
    <t>Rashodi za nabavu nefinancijske imovine</t>
  </si>
  <si>
    <t>Rashodi za nabavu proizvedene dugotrajne imovine</t>
  </si>
  <si>
    <t>Postrojenja i oprema</t>
  </si>
  <si>
    <t>Uredska oprema i namještaj</t>
  </si>
  <si>
    <t>Naknade troškova zaposlenima</t>
  </si>
  <si>
    <t>Službena putovanja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</si>
  <si>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</si>
  <si>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</si>
  <si>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</si>
  <si>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</si>
  <si>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</si>
  <si>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Komunalne usluge</t>
  </si>
  <si>
    <t>Financijski rashodi</t>
  </si>
  <si>
    <t>Ostali financijski rashodi</t>
  </si>
  <si>
    <t>Bankarske usluge i usluge platnog prometa</t>
  </si>
  <si>
    <t>POMOĆI - ŽUPANIJSKI PRORAČUN</t>
  </si>
  <si>
    <t>POMOĆI - ŽUPANIJSKI PRORAČUN - EU PROJEKTI</t>
  </si>
  <si>
    <t>Ostali rashodi za zaposlene</t>
  </si>
  <si>
    <t>Naknade za prijevoz, za rad na terenu i odvojeni život</t>
  </si>
  <si>
    <t>Stručno usavršavanje zaposlenika</t>
  </si>
  <si>
    <t>Materijal i dijelovi za tekuće i investicijsko održavanje</t>
  </si>
  <si>
    <t>Naknade troškova osobama izvan radnog odnosa</t>
  </si>
  <si>
    <t>Premije osiguranja</t>
  </si>
  <si>
    <t>Članarine i norme</t>
  </si>
  <si>
    <t>Pristojbe i naknade</t>
  </si>
  <si>
    <t>11</t>
  </si>
  <si>
    <t>Usluge tekućeg i investicijskog održavanja</t>
  </si>
  <si>
    <t>Rashodi za nabavu neproizvedene dugotrajne imovine</t>
  </si>
  <si>
    <t>Nematerijalna imovina</t>
  </si>
  <si>
    <t>Licence</t>
  </si>
  <si>
    <t>Komunikacijska oprema</t>
  </si>
  <si>
    <t>Oprema za održavanje i zaštitu</t>
  </si>
  <si>
    <t>Uređaji, strojevi i oprema za ostale namjene</t>
  </si>
  <si>
    <t>Nematerijalna proizvedena imovina</t>
  </si>
  <si>
    <t>Ulaganja u računalne programe</t>
  </si>
  <si>
    <t>Rashodi za dodatna ulaganja na nefinancijskoj imovini</t>
  </si>
  <si>
    <t>Kapitalne donacije</t>
  </si>
  <si>
    <t>Instrumenti, uređaji i strojevi</t>
  </si>
  <si>
    <t>Službena, radna i zaštitna odjeća i obuća</t>
  </si>
  <si>
    <t>Zdravstvene i veterinarske usluge</t>
  </si>
  <si>
    <t>52</t>
  </si>
  <si>
    <t>Pomoći dane u inozemstvo i unutar općeg proračuna</t>
  </si>
  <si>
    <t>Pomoći proračunskim korisnicima drugih proračuna</t>
  </si>
  <si>
    <t>Tekuće pomoći proračunskim korisnicima drugih proračuna</t>
  </si>
  <si>
    <t>Računalne usluge</t>
  </si>
  <si>
    <t>Naknade građanima i kućanstvima na temelju osiguranja i druge naknade</t>
  </si>
  <si>
    <t>Ostale naknade građanima i kućanstvima iz proračuna</t>
  </si>
  <si>
    <t>Naknade građanima i kućanstvima u novcu</t>
  </si>
  <si>
    <t>NAMJENSKI PRIMICI OD ZADUŽIVANJA - ŽUPANIJSKI PRORAČUN</t>
  </si>
  <si>
    <t>Građevinski objekti</t>
  </si>
  <si>
    <t>Ostali građevinski objekti</t>
  </si>
  <si>
    <t>Medicinska i laboratorijska oprema</t>
  </si>
  <si>
    <t>Kapitalne pomoći proračunskim korisnicima drugih proračuna</t>
  </si>
  <si>
    <t>Materijal i sirovine</t>
  </si>
  <si>
    <t>Negativne tečajne razlike i razlike zbog primjene valutne klauzule</t>
  </si>
  <si>
    <t>Zatezne kamate</t>
  </si>
  <si>
    <t>Ostali nespomenuti financijski rashodi</t>
  </si>
  <si>
    <t xml:space="preserve">Kamate za primljene kredite i zajmove </t>
  </si>
  <si>
    <t>Kamate za primljene kredite i zajmove od kreditnih i ostalih financijskih institucija izvan javnog sektora</t>
  </si>
  <si>
    <t>Izdaci za financijsku imovinu i otplate zajmova</t>
  </si>
  <si>
    <t>Izdaci za otplatu glavnice primljenih kredita i zajmova</t>
  </si>
  <si>
    <t>Tekući prijenosi između proračunskih korisnika istog proračuna</t>
  </si>
  <si>
    <t xml:space="preserve">VLASTITI PRIHODI - PRORAČUNSKI KORISNICI </t>
  </si>
  <si>
    <t>Knjige, umjetnička djela i ostale izložbene vrijednosti</t>
  </si>
  <si>
    <t>Knjige</t>
  </si>
  <si>
    <t>UGOVORI, DONACIJE - ŽUPANIJA</t>
  </si>
  <si>
    <t>0912</t>
  </si>
  <si>
    <t>Program 1207</t>
  </si>
  <si>
    <t>RAZVOJ ODGOJNO-OBRAZOVNOG SUSTAVA</t>
  </si>
  <si>
    <t>0960</t>
  </si>
  <si>
    <t>A 1207 04</t>
  </si>
  <si>
    <t>ORGANIZACIJA I IZVOĐENJE NATJECANJA I SMOTRI</t>
  </si>
  <si>
    <t>0922</t>
  </si>
  <si>
    <t>T 1207 10</t>
  </si>
  <si>
    <t>ŠKOLSKI OBROK ZA SVE</t>
  </si>
  <si>
    <t>T 1207 11</t>
  </si>
  <si>
    <t>EU PROJEKTI - UČIMO ZAJEDNO 4</t>
  </si>
  <si>
    <t>Poslovni objekti</t>
  </si>
  <si>
    <t>Program 7006</t>
  </si>
  <si>
    <t>FINANCIRANJE OSNOVNOG ŠKOLSTVA PREMA MINIMALNOM STANDARDU</t>
  </si>
  <si>
    <t>Sportska i glazbena oprema</t>
  </si>
  <si>
    <t>Prijevozna sredstva</t>
  </si>
  <si>
    <t>Prijevozna sredstva u cestovnom prometu</t>
  </si>
  <si>
    <t>K 7006 07</t>
  </si>
  <si>
    <t>PLANSKO I HITNO ODRŽAVANJE OBJEKATA I OPREME OSNOVNOG ŠKOLSTVA</t>
  </si>
  <si>
    <t>A 7006 05</t>
  </si>
  <si>
    <t>FINANCIRANJE STVARNIH TROŠKOVA OSNOVNOG ŠKOLSTVA</t>
  </si>
  <si>
    <t>Program 7007</t>
  </si>
  <si>
    <t>FINANCIRANJE SREDNJEG ŠKOLSTVA PREMA MINIMALNOM STANDARDU</t>
  </si>
  <si>
    <t>K 7007 09</t>
  </si>
  <si>
    <t>PLANSKO I HITNO ODRŽAVANJE OBJEKATA I OPREME SREDNJEG ŠKOLSTVA I UČENIČKIH DOMOVA</t>
  </si>
  <si>
    <t>A 7007 05</t>
  </si>
  <si>
    <t xml:space="preserve">FINANCIRANJE OPĆIH TROŠKOVA SREDNJEG ŠKOLSTVA </t>
  </si>
  <si>
    <t>A 7007 06</t>
  </si>
  <si>
    <t xml:space="preserve">FINANCIRANJE STVARNIH TROŠKOVA SREDNJEG ŠKOLSTVA </t>
  </si>
  <si>
    <t>GLAVA 012 02</t>
  </si>
  <si>
    <t>USTANOVE U ŠKOLSTVU</t>
  </si>
  <si>
    <t>A 7006 04</t>
  </si>
  <si>
    <t>FINANCIRANJE OPĆIH TROŠKOVA OSNOVNOG ŠKOLSTVA</t>
  </si>
  <si>
    <t>A 7007 07</t>
  </si>
  <si>
    <t>SMJEŠTAJ I PREHRANA UČENIKA U UČENIČKIM DOMOVIMA</t>
  </si>
  <si>
    <t>Program 7011</t>
  </si>
  <si>
    <t>FINANCIRANJE ŠKOLSTVA IZVAN ŽUPANIJSKOG PRORAČUNA</t>
  </si>
  <si>
    <t>A 7011 01</t>
  </si>
  <si>
    <t>VLASTITI PRIHODI - OSNOVNO ŠKOLSTVO</t>
  </si>
  <si>
    <t>Plaće za prekovremeni rad</t>
  </si>
  <si>
    <t>Plaće za posebne uvjete rada</t>
  </si>
  <si>
    <t>Doprinosi za obvezno osiguranje u slučaju nezaposlenosti</t>
  </si>
  <si>
    <t>Naknade građanima i kućanstvima u naravi</t>
  </si>
  <si>
    <t>Naknade građanima i kućanstvima iz EU sredstava</t>
  </si>
  <si>
    <t>A 7011 02</t>
  </si>
  <si>
    <t>VLASTITI PRIHODI - SREDNJE ŠKOLSTVO</t>
  </si>
  <si>
    <t>Plaće u naravi</t>
  </si>
  <si>
    <t>Troškovi sudskih postupaka</t>
  </si>
  <si>
    <t>Tekući prijenosi između proračunskih korisnika istog proračuna temeljem prijenosa EU sredstava</t>
  </si>
  <si>
    <t xml:space="preserve">Poslovni objekti </t>
  </si>
  <si>
    <t>Višegodišnji nasadi i osnovno stado</t>
  </si>
  <si>
    <t>Višegodišnji nasadi</t>
  </si>
  <si>
    <t>Dodatna ulaganja na postrojenjima i opremi</t>
  </si>
  <si>
    <t xml:space="preserve">Dodatna ulaganja na postrojenjima i opremi </t>
  </si>
  <si>
    <t>Otplata glavnice primljenih zajmova od trgovačkih društava i obrtnika izvan javnog sektora</t>
  </si>
  <si>
    <t>Otplata glavnice primljenih zajmova od tuzemnih trgovačkih društava izvan javnog sektora</t>
  </si>
  <si>
    <t>T 1207 16</t>
  </si>
  <si>
    <t>PROGRAMI I PROJEKTI U OSNOVNIM I SREDNJIM ŠKOLAMA</t>
  </si>
  <si>
    <t>K 1207 17</t>
  </si>
  <si>
    <t>SUFINANCIRANJE OBAVEZNE ŠKOLSKE LEKTIRE U OSNOVNIM I SREDNJIM ŠKOLAMA</t>
  </si>
  <si>
    <t>T 1207 18</t>
  </si>
  <si>
    <t>POMOĆNICI U NASTAVI 3</t>
  </si>
  <si>
    <t>T 1207 19</t>
  </si>
  <si>
    <t>POMOĆNICI U NASTAVI 4</t>
  </si>
  <si>
    <t>T 1207 20</t>
  </si>
  <si>
    <t>SHEMA - VOĆE, POVRĆE I MLIJEKO</t>
  </si>
  <si>
    <t>T 1207 21</t>
  </si>
  <si>
    <t>PRODUŽENI BORAVAK</t>
  </si>
  <si>
    <t>T 1207 22</t>
  </si>
  <si>
    <t>CENTRI IZVRSNOSTI</t>
  </si>
  <si>
    <t>T 1207 23</t>
  </si>
  <si>
    <t>OZAKONJENJE NEZAKONITO IZGRAĐENIH ZGRADA JAVNE NAMJENE</t>
  </si>
  <si>
    <t>Tekuće pomoći od inozemnih vlada</t>
  </si>
  <si>
    <t>Kapitalne pomoći od inozemnih vlada</t>
  </si>
  <si>
    <t>Tekuće pomoći od međunarodnih organizacija</t>
  </si>
  <si>
    <t>Tekuće pomoći od institucija i tijela EU</t>
  </si>
  <si>
    <t xml:space="preserve">Kapitalne pomoći od institucija i tijela EU </t>
  </si>
  <si>
    <t>Kapitalne pomoći od izvanproračunskih korisnika</t>
  </si>
  <si>
    <t xml:space="preserve">Tekuće pomoći proračunskim korisnicima iz proračuna koji im nije nadležan </t>
  </si>
  <si>
    <t xml:space="preserve">Kapitalne pomoći proračunskim korisnicima iz proračuna koji im nije nadležan </t>
  </si>
  <si>
    <t>Kapitalne pomoći iz državnog proračuna temeljem prijenosa EU sredstava</t>
  </si>
  <si>
    <t>Kapitalni prijenosi između proračunskih korisnika istog proračuna temeljem prijenosa EU sredstava</t>
  </si>
  <si>
    <t>Prihodi od kamata po vrijednosnim papirima</t>
  </si>
  <si>
    <t>Prihodi od dividendi</t>
  </si>
  <si>
    <t xml:space="preserve">Ostali prihodi od financijske imovine </t>
  </si>
  <si>
    <t>Stambeni objekti</t>
  </si>
  <si>
    <t>Račun</t>
  </si>
  <si>
    <t>Višak prihoda</t>
  </si>
  <si>
    <t>Manjak prihoda</t>
  </si>
  <si>
    <t>UKUPNO PRIHODI (6+7+8+9)</t>
  </si>
  <si>
    <t>Prihodi iz nadležnog proračuna za financiranje rashoda poslovanja</t>
  </si>
  <si>
    <t>Prihodi iz nadležnog proračuna za financiranje rashoda za nabavu nefinancijske imovine</t>
  </si>
  <si>
    <t>KONTROLA  PLANA PO IZVORIMA FINANCIRANJA</t>
  </si>
  <si>
    <t>UKUPNO IZVORI FINANCIRANJA</t>
  </si>
  <si>
    <t xml:space="preserve">Tekuće pomoći iz državnog proračuna temeljem prijenosa EU sredstava </t>
  </si>
  <si>
    <t xml:space="preserve">Primljeni zajmovi od tuzemnih trgovačkih društava izvan javnog sektora </t>
  </si>
  <si>
    <t>PLAN PO IZVORIMA FINANCIRANJA</t>
  </si>
  <si>
    <t>KONTROLA PLANA:</t>
  </si>
  <si>
    <t>KONTROLA (MORA BITI =0)</t>
  </si>
  <si>
    <t>kontrola</t>
  </si>
  <si>
    <t>ukupno 6</t>
  </si>
  <si>
    <t>ukupno 7</t>
  </si>
  <si>
    <t>ukupno 8</t>
  </si>
  <si>
    <t>ukupno 9</t>
  </si>
  <si>
    <t>SVEUKUPNO</t>
  </si>
  <si>
    <t>Prihodi poslovanja</t>
  </si>
  <si>
    <t>Pomoći od inozemnih vlada</t>
  </si>
  <si>
    <t>Pomoći od međunarodnih organizacija te institucija i tijela EU</t>
  </si>
  <si>
    <t>Pomoći od izvanproračunskih korisnika</t>
  </si>
  <si>
    <t>Pomoći proračunskim korisnicima iz proračuna koji im nije nadležan</t>
  </si>
  <si>
    <t>Pomoći temeljem prijenosa EU sredstava</t>
  </si>
  <si>
    <t>Prihodi od financijske imovine</t>
  </si>
  <si>
    <t>Prihodi od nefinancijske imovine</t>
  </si>
  <si>
    <t>Prihodi od kamata na dane zajmove</t>
  </si>
  <si>
    <t>Upravne i administrativne pristojbe</t>
  </si>
  <si>
    <t>Prihodi po posebnim propisima</t>
  </si>
  <si>
    <t>Prihodi od prodaje proizvoda i robe te pruženih usluga</t>
  </si>
  <si>
    <t>Donacije od pravnih i fizičkih osoba izvan općeg proračuna</t>
  </si>
  <si>
    <t>Prihodi iz nadležnog proračuna za financiranje redovne djelatnosti proračunskih korisnika</t>
  </si>
  <si>
    <t>Kazne i upravne mjere</t>
  </si>
  <si>
    <t>Prihodi od prodaje nefinancijske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</si>
  <si>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</si>
  <si>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</si>
  <si>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</si>
  <si>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</si>
  <si>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Primici (povrati) glavnice zajmova danih neprofitnim organizacijama, građanima i kućanstvima</t>
  </si>
  <si>
    <t>Primici (povrati) glavnice zajmova danih kreditnim i ostalim financijskim institucijama izvan javnog sektora</t>
  </si>
  <si>
    <t>Primici od prodaje dionica i udjela u glavnici trgovačkih društava izvan javnog sektora</t>
  </si>
  <si>
    <t>Primljeni krediti i zajmovi od kreditnih i ostalih financijskih institucija izvan javnog sektora</t>
  </si>
  <si>
    <t>Primljeni zajmovi od trgovačkih društava i obrtnika izvan javnog sektora</t>
  </si>
  <si>
    <t>Vlastiti izvori</t>
  </si>
  <si>
    <t>Višak/manjak prihoda</t>
  </si>
  <si>
    <t>Brojčana oznaka i naziv računa</t>
  </si>
  <si>
    <t>PRIHODI POSLOVANJA</t>
  </si>
  <si>
    <t>PRIHODI OD PRODAJE NEFINANCIJSKE IMOVINE</t>
  </si>
  <si>
    <t>PRIHODI UKUPNO</t>
  </si>
  <si>
    <t>RASHODI POSLOVANJA</t>
  </si>
  <si>
    <t>RASHODI ZA NABAVU NEFINANCIJSKE IMOVINE</t>
  </si>
  <si>
    <t>RASHODI UKUPNO</t>
  </si>
  <si>
    <t>IZDACI ZA FINANCIJSKU IMOVINU I OTPLATE ZAJMOVA</t>
  </si>
  <si>
    <t>RAZLIKA - VIŠAK/MANJAK</t>
  </si>
  <si>
    <t>PRIMICI OD FINANCIJSKE IMOVINE I ZADUŽIVANJA</t>
  </si>
  <si>
    <t>NETO ZADUŽIVANJE/FINANCIRANJE UKUPNO</t>
  </si>
  <si>
    <t>RASPOLOŽIVA SREDSTVA IZ PRETHODNIH GODINA</t>
  </si>
  <si>
    <t>POVEĆANJE / SMANJENJE</t>
  </si>
  <si>
    <t>I.REBALANS 2020.</t>
  </si>
  <si>
    <t xml:space="preserve">VAŽEĆI PLAN ZA 2020. </t>
  </si>
  <si>
    <t>K 7006 06</t>
  </si>
  <si>
    <t>IZGRADNJA, REKONSTRUKCIJA I OPREMANJE OBJEKATA OSNOVNOG ŠKOLSTVA</t>
  </si>
  <si>
    <t>K 7007 08</t>
  </si>
  <si>
    <t>IZGRADNJA, REKONSTRUKCIJA I OPREMANJE OBJEKATA SREDNJEG ŠKOLSTVA</t>
  </si>
  <si>
    <t>ukupno 3</t>
  </si>
  <si>
    <t>ukupno 4</t>
  </si>
  <si>
    <t>ukupno 5</t>
  </si>
  <si>
    <t>T 1207 06</t>
  </si>
  <si>
    <t>POTICANJE IZVRSNOSTI</t>
  </si>
  <si>
    <t>Umjetnička djela (izložena u galerijama, muzejima i slično)</t>
  </si>
  <si>
    <t>Kapitalne pomoći od međunarodnih organizacija</t>
  </si>
  <si>
    <t>Subvencije</t>
  </si>
  <si>
    <t xml:space="preserve">Subvencije trgovačkim društvima, zadrugama, poljoprivrednicima i obrtnicima iz EU sredstava </t>
  </si>
  <si>
    <t>Tekuće pomoći temeljem prijenosa EU sredstava</t>
  </si>
  <si>
    <t>Dodatna ulaganja na građevinskim objektima</t>
  </si>
  <si>
    <t xml:space="preserve">Dodatna ulaganja na građevinskim objektima </t>
  </si>
  <si>
    <t>Kapitalne pomoći temeljem prijenosa EU sredstava</t>
  </si>
  <si>
    <t>II.REBALANS 2020.</t>
  </si>
  <si>
    <t xml:space="preserve">Zdravstvene i veterinarske usluge </t>
  </si>
  <si>
    <t xml:space="preserve">Ostali građevinski objekti </t>
  </si>
  <si>
    <t>Otplata glavnice primljenih kredita i zajmova od kreditnih i ostalih financijskih institucija izvan javnog sektora</t>
  </si>
  <si>
    <t>Otplata glavnice primljenih zajmova od ostalih tuzemnih financijskih institucija izvan javnog sektora</t>
  </si>
  <si>
    <t>T 1207 12</t>
  </si>
  <si>
    <t>EU PROJEKTI - VRIJEME JE ZA ŠKOLSKI OBROK 3</t>
  </si>
  <si>
    <t>T 1207 24</t>
  </si>
  <si>
    <t>PREDŠKOLSKI ODGOJ CENTRA ZA AUTIZAM</t>
  </si>
  <si>
    <t>x</t>
  </si>
  <si>
    <t xml:space="preserve">EU PROJEKTI - VRIJEME JE ZA ŠKOLSKI OBROK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</si>
</sst>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.00_ ;[Red]\-#,##0.00\ "/>
    <numFmt numFmtId="165" formatCode="_(* #,##0.00_);_(* \(#,##0.00\);_(* &quot;-&quot;??_);_(@_)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Times New Roman"/>
      <family val="1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7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0" fontId="6" fillId="0" borderId="0"/>
  </cellStyleXfs>
  <cellXfs count="222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1" applyNumberFormat="1" applyFont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Fill="1"/>
    <xf numFmtId="1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1" fontId="12" fillId="2" borderId="1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14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top" wrapText="1"/>
    </xf>
    <xf numFmtId="3" fontId="3" fillId="0" borderId="2" xfId="0" applyNumberFormat="1" applyFont="1" applyBorder="1" applyAlignment="1">
      <alignment vertical="top"/>
    </xf>
    <xf numFmtId="49" fontId="4" fillId="11" borderId="2" xfId="0" applyNumberFormat="1" applyFont="1" applyFill="1" applyBorder="1" applyAlignment="1">
      <alignment horizontal="center" vertical="top"/>
    </xf>
    <xf numFmtId="49" fontId="4" fillId="11" borderId="2" xfId="0" applyNumberFormat="1" applyFont="1" applyFill="1" applyBorder="1" applyAlignment="1">
      <alignment horizontal="center" vertical="top" wrapText="1"/>
    </xf>
    <xf numFmtId="1" fontId="4" fillId="11" borderId="2" xfId="0" applyNumberFormat="1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wrapText="1"/>
    </xf>
    <xf numFmtId="4" fontId="5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13" fillId="0" borderId="0" xfId="0" applyFont="1" applyAlignment="1">
      <alignment horizontal="center" vertical="top"/>
    </xf>
    <xf numFmtId="3" fontId="4" fillId="7" borderId="2" xfId="0" applyNumberFormat="1" applyFont="1" applyFill="1" applyBorder="1" applyAlignment="1">
      <alignment horizontal="center" vertical="top"/>
    </xf>
    <xf numFmtId="1" fontId="4" fillId="9" borderId="2" xfId="0" applyNumberFormat="1" applyFont="1" applyFill="1" applyBorder="1" applyAlignment="1">
      <alignment horizontal="center" vertical="top" wrapText="1"/>
    </xf>
    <xf numFmtId="3" fontId="4" fillId="9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10" borderId="2" xfId="0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49" fontId="4" fillId="10" borderId="2" xfId="0" applyNumberFormat="1" applyFont="1" applyFill="1" applyBorder="1" applyAlignment="1">
      <alignment horizontal="center" vertical="top"/>
    </xf>
    <xf numFmtId="49" fontId="4" fillId="10" borderId="2" xfId="0" applyNumberFormat="1" applyFont="1" applyFill="1" applyBorder="1" applyAlignment="1">
      <alignment horizontal="center" vertical="top" wrapText="1"/>
    </xf>
    <xf numFmtId="1" fontId="4" fillId="1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vertical="top" wrapText="1"/>
    </xf>
    <xf numFmtId="49" fontId="4" fillId="15" borderId="2" xfId="0" applyNumberFormat="1" applyFont="1" applyFill="1" applyBorder="1" applyAlignment="1">
      <alignment horizontal="center" vertical="top"/>
    </xf>
    <xf numFmtId="49" fontId="4" fillId="15" borderId="2" xfId="0" applyNumberFormat="1" applyFont="1" applyFill="1" applyBorder="1" applyAlignment="1">
      <alignment horizontal="center" vertical="top" wrapText="1"/>
    </xf>
    <xf numFmtId="1" fontId="4" fillId="15" borderId="2" xfId="0" applyNumberFormat="1" applyFont="1" applyFill="1" applyBorder="1" applyAlignment="1">
      <alignment horizontal="center" vertical="top" wrapText="1"/>
    </xf>
    <xf numFmtId="0" fontId="4" fillId="15" borderId="2" xfId="0" applyFont="1" applyFill="1" applyBorder="1" applyAlignment="1">
      <alignment vertical="top"/>
    </xf>
    <xf numFmtId="3" fontId="4" fillId="15" borderId="2" xfId="0" applyNumberFormat="1" applyFont="1" applyFill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0" fontId="5" fillId="15" borderId="2" xfId="0" applyFont="1" applyFill="1" applyBorder="1" applyAlignment="1">
      <alignment vertical="top"/>
    </xf>
    <xf numFmtId="3" fontId="5" fillId="15" borderId="2" xfId="0" applyNumberFormat="1" applyFont="1" applyFill="1" applyBorder="1" applyAlignment="1">
      <alignment vertical="top"/>
    </xf>
    <xf numFmtId="0" fontId="3" fillId="10" borderId="2" xfId="0" applyFont="1" applyFill="1" applyBorder="1" applyAlignment="1">
      <alignment vertical="top" wrapText="1"/>
    </xf>
    <xf numFmtId="0" fontId="5" fillId="11" borderId="0" xfId="0" applyFont="1" applyFill="1" applyAlignment="1">
      <alignment horizontal="center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12" borderId="2" xfId="0" applyNumberFormat="1" applyFont="1" applyFill="1" applyBorder="1" applyAlignment="1">
      <alignment horizontal="center" vertical="top" wrapText="1"/>
    </xf>
    <xf numFmtId="0" fontId="5" fillId="11" borderId="0" xfId="0" applyFont="1" applyFill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1" fontId="4" fillId="13" borderId="2" xfId="0" applyNumberFormat="1" applyFont="1" applyFill="1" applyBorder="1" applyAlignment="1">
      <alignment horizontal="center" vertical="top" wrapText="1"/>
    </xf>
    <xf numFmtId="0" fontId="5" fillId="12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6" borderId="2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164" fontId="5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wrapText="1"/>
    </xf>
    <xf numFmtId="0" fontId="5" fillId="16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left" vertical="top" wrapText="1"/>
    </xf>
    <xf numFmtId="164" fontId="5" fillId="16" borderId="2" xfId="1" applyNumberFormat="1" applyFont="1" applyFill="1" applyBorder="1" applyAlignment="1">
      <alignment wrapText="1"/>
    </xf>
    <xf numFmtId="164" fontId="5" fillId="0" borderId="2" xfId="1" applyNumberFormat="1" applyFont="1" applyFill="1" applyBorder="1" applyAlignment="1">
      <alignment wrapText="1"/>
    </xf>
    <xf numFmtId="0" fontId="4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3" fillId="16" borderId="2" xfId="0" applyFont="1" applyFill="1" applyBorder="1" applyAlignment="1">
      <alignment horizontal="center" vertical="top" wrapText="1"/>
    </xf>
    <xf numFmtId="0" fontId="3" fillId="16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top"/>
    </xf>
    <xf numFmtId="1" fontId="4" fillId="8" borderId="2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/>
    </xf>
    <xf numFmtId="164" fontId="3" fillId="11" borderId="2" xfId="0" applyNumberFormat="1" applyFont="1" applyFill="1" applyBorder="1" applyAlignment="1">
      <alignment vertical="top" wrapText="1"/>
    </xf>
    <xf numFmtId="164" fontId="3" fillId="11" borderId="2" xfId="0" applyNumberFormat="1" applyFont="1" applyFill="1" applyBorder="1" applyAlignment="1">
      <alignment vertical="top"/>
    </xf>
    <xf numFmtId="164" fontId="3" fillId="3" borderId="2" xfId="0" applyNumberFormat="1" applyFont="1" applyFill="1" applyBorder="1" applyAlignment="1">
      <alignment vertical="top"/>
    </xf>
    <xf numFmtId="164" fontId="5" fillId="8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164" fontId="4" fillId="15" borderId="2" xfId="0" applyNumberFormat="1" applyFont="1" applyFill="1" applyBorder="1" applyAlignment="1">
      <alignment vertical="top"/>
    </xf>
    <xf numFmtId="164" fontId="5" fillId="0" borderId="2" xfId="0" applyNumberFormat="1" applyFont="1" applyFill="1" applyBorder="1" applyAlignment="1">
      <alignment vertical="top"/>
    </xf>
    <xf numFmtId="164" fontId="3" fillId="10" borderId="2" xfId="0" applyNumberFormat="1" applyFont="1" applyFill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5" fillId="7" borderId="2" xfId="0" applyFon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4" fillId="17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4" fillId="8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 wrapText="1"/>
    </xf>
    <xf numFmtId="0" fontId="5" fillId="16" borderId="2" xfId="0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right" vertical="center" wrapText="1"/>
    </xf>
    <xf numFmtId="0" fontId="5" fillId="16" borderId="2" xfId="0" applyNumberFormat="1" applyFont="1" applyFill="1" applyBorder="1" applyAlignment="1">
      <alignment horizontal="center" vertical="center" wrapText="1"/>
    </xf>
    <xf numFmtId="164" fontId="3" fillId="16" borderId="2" xfId="1" applyNumberFormat="1" applyFont="1" applyFill="1" applyBorder="1" applyAlignment="1">
      <alignment horizontal="right" wrapText="1"/>
    </xf>
    <xf numFmtId="0" fontId="5" fillId="8" borderId="2" xfId="0" applyFont="1" applyFill="1" applyBorder="1" applyAlignment="1">
      <alignment horizontal="left" vertical="center" wrapText="1"/>
    </xf>
    <xf numFmtId="164" fontId="5" fillId="8" borderId="2" xfId="1" applyNumberFormat="1" applyFont="1" applyFill="1" applyBorder="1" applyAlignment="1">
      <alignment horizontal="right" wrapText="1"/>
    </xf>
    <xf numFmtId="0" fontId="2" fillId="8" borderId="2" xfId="0" applyFont="1" applyFill="1" applyBorder="1" applyAlignment="1">
      <alignment horizontal="left" vertical="top" wrapText="1"/>
    </xf>
    <xf numFmtId="164" fontId="3" fillId="8" borderId="2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right" vertical="center" wrapText="1"/>
    </xf>
    <xf numFmtId="164" fontId="15" fillId="8" borderId="2" xfId="1" applyNumberFormat="1" applyFont="1" applyFill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164" fontId="4" fillId="0" borderId="2" xfId="1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164" fontId="5" fillId="0" borderId="2" xfId="1" applyNumberFormat="1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Border="1" applyAlignment="1" applyProtection="1">
      <alignment horizontal="right" wrapText="1"/>
      <protection locked="0"/>
    </xf>
    <xf numFmtId="0" fontId="0" fillId="0" borderId="0" xfId="0" applyBorder="1" applyProtection="1">
      <protection locked="0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left" vertical="center" wrapText="1"/>
    </xf>
    <xf numFmtId="0" fontId="28" fillId="0" borderId="2" xfId="0" applyFont="1" applyFill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22" fillId="16" borderId="2" xfId="0" applyFont="1" applyFill="1" applyBorder="1" applyAlignment="1" applyProtection="1">
      <alignment horizontal="center" vertical="center" wrapText="1"/>
    </xf>
    <xf numFmtId="0" fontId="22" fillId="16" borderId="2" xfId="0" applyFont="1" applyFill="1" applyBorder="1" applyAlignment="1" applyProtection="1">
      <alignment horizontal="left" vertical="center" wrapText="1"/>
    </xf>
    <xf numFmtId="4" fontId="26" fillId="16" borderId="2" xfId="0" applyNumberFormat="1" applyFont="1" applyFill="1" applyBorder="1" applyAlignment="1" applyProtection="1">
      <alignment horizontal="right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4" fontId="26" fillId="0" borderId="2" xfId="0" applyNumberFormat="1" applyFont="1" applyFill="1" applyBorder="1" applyAlignment="1" applyProtection="1">
      <alignment horizontal="right" vertical="center" wrapText="1"/>
    </xf>
    <xf numFmtId="4" fontId="25" fillId="0" borderId="2" xfId="0" applyNumberFormat="1" applyFont="1" applyFill="1" applyBorder="1" applyAlignment="1" applyProtection="1">
      <alignment horizontal="right" vertical="center" wrapText="1"/>
    </xf>
    <xf numFmtId="164" fontId="3" fillId="0" borderId="2" xfId="0" applyNumberFormat="1" applyFont="1" applyBorder="1" applyAlignment="1">
      <alignment vertical="top"/>
    </xf>
    <xf numFmtId="0" fontId="5" fillId="10" borderId="2" xfId="0" applyFont="1" applyFill="1" applyBorder="1" applyAlignment="1">
      <alignment vertical="top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3" fontId="4" fillId="10" borderId="2" xfId="0" applyNumberFormat="1" applyFont="1" applyFill="1" applyBorder="1" applyAlignment="1">
      <alignment horizontal="center" vertical="top"/>
    </xf>
    <xf numFmtId="3" fontId="5" fillId="8" borderId="0" xfId="0" applyNumberFormat="1" applyFont="1" applyFill="1" applyAlignment="1" applyProtection="1">
      <alignment horizontal="center" vertical="top"/>
    </xf>
    <xf numFmtId="3" fontId="5" fillId="0" borderId="0" xfId="0" applyNumberFormat="1" applyFont="1" applyAlignment="1" applyProtection="1">
      <alignment horizontal="center" vertical="top"/>
    </xf>
    <xf numFmtId="0" fontId="5" fillId="8" borderId="2" xfId="0" applyFont="1" applyFill="1" applyBorder="1" applyAlignment="1" applyProtection="1">
      <alignment horizontal="left" vertical="center" wrapText="1"/>
    </xf>
    <xf numFmtId="4" fontId="26" fillId="8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/>
    </xf>
    <xf numFmtId="0" fontId="2" fillId="8" borderId="2" xfId="0" applyFont="1" applyFill="1" applyBorder="1" applyAlignment="1" applyProtection="1">
      <alignment horizontal="left" vertical="top" wrapText="1"/>
    </xf>
    <xf numFmtId="164" fontId="3" fillId="8" borderId="2" xfId="0" applyNumberFormat="1" applyFont="1" applyFill="1" applyBorder="1" applyAlignment="1" applyProtection="1">
      <alignment vertical="top"/>
    </xf>
    <xf numFmtId="164" fontId="5" fillId="8" borderId="2" xfId="0" applyNumberFormat="1" applyFont="1" applyFill="1" applyBorder="1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164" fontId="5" fillId="0" borderId="0" xfId="0" applyNumberFormat="1" applyFont="1" applyAlignment="1" applyProtection="1">
      <alignment vertical="top"/>
    </xf>
    <xf numFmtId="0" fontId="15" fillId="0" borderId="2" xfId="0" applyFont="1" applyBorder="1" applyAlignment="1" applyProtection="1">
      <alignment vertical="top" wrapText="1"/>
    </xf>
    <xf numFmtId="164" fontId="15" fillId="0" borderId="2" xfId="1" applyNumberFormat="1" applyFont="1" applyFill="1" applyBorder="1" applyAlignment="1" applyProtection="1">
      <alignment horizontal="center" vertical="center" wrapText="1"/>
    </xf>
    <xf numFmtId="164" fontId="15" fillId="8" borderId="2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</xf>
    <xf numFmtId="164" fontId="5" fillId="0" borderId="2" xfId="0" applyNumberFormat="1" applyFont="1" applyBorder="1" applyAlignment="1" applyProtection="1">
      <alignment vertical="top"/>
    </xf>
    <xf numFmtId="0" fontId="5" fillId="7" borderId="3" xfId="0" applyFont="1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horizontal="center"/>
    </xf>
    <xf numFmtId="0" fontId="4" fillId="17" borderId="2" xfId="0" applyFont="1" applyFill="1" applyBorder="1" applyAlignment="1" applyProtection="1">
      <alignment horizontal="center" vertical="top" wrapText="1"/>
    </xf>
    <xf numFmtId="0" fontId="4" fillId="8" borderId="2" xfId="0" applyFont="1" applyFill="1" applyBorder="1" applyAlignment="1" applyProtection="1">
      <alignment horizontal="center" wrapText="1"/>
    </xf>
    <xf numFmtId="164" fontId="5" fillId="8" borderId="2" xfId="0" applyNumberFormat="1" applyFont="1" applyFill="1" applyBorder="1" applyAlignment="1" applyProtection="1">
      <alignment horizontal="right" wrapText="1"/>
    </xf>
    <xf numFmtId="164" fontId="5" fillId="16" borderId="2" xfId="0" applyNumberFormat="1" applyFont="1" applyFill="1" applyBorder="1" applyAlignment="1" applyProtection="1">
      <alignment vertical="top"/>
      <protection locked="0"/>
    </xf>
    <xf numFmtId="164" fontId="29" fillId="8" borderId="2" xfId="1" applyNumberFormat="1" applyFont="1" applyFill="1" applyBorder="1" applyAlignment="1" applyProtection="1">
      <alignment horizontal="center" vertical="center" wrapText="1"/>
    </xf>
    <xf numFmtId="49" fontId="4" fillId="18" borderId="2" xfId="0" applyNumberFormat="1" applyFont="1" applyFill="1" applyBorder="1" applyAlignment="1">
      <alignment horizontal="center" vertical="top"/>
    </xf>
    <xf numFmtId="0" fontId="5" fillId="10" borderId="2" xfId="0" applyNumberFormat="1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10" borderId="0" xfId="0" applyFont="1" applyFill="1" applyAlignment="1">
      <alignment horizontal="center" vertical="center"/>
    </xf>
    <xf numFmtId="0" fontId="5" fillId="19" borderId="2" xfId="0" applyFont="1" applyFill="1" applyBorder="1" applyAlignment="1">
      <alignment vertical="top"/>
    </xf>
    <xf numFmtId="0" fontId="5" fillId="19" borderId="2" xfId="0" applyFont="1" applyFill="1" applyBorder="1" applyAlignment="1">
      <alignment vertical="top" wrapText="1"/>
    </xf>
    <xf numFmtId="3" fontId="4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 applyProtection="1">
      <alignment vertical="top"/>
      <protection locked="0"/>
    </xf>
    <xf numFmtId="49" fontId="4" fillId="17" borderId="2" xfId="0" applyNumberFormat="1" applyFont="1" applyFill="1" applyBorder="1" applyAlignment="1">
      <alignment horizontal="center" vertical="top"/>
    </xf>
    <xf numFmtId="49" fontId="4" fillId="17" borderId="2" xfId="0" applyNumberFormat="1" applyFont="1" applyFill="1" applyBorder="1" applyAlignment="1">
      <alignment horizontal="center" vertical="top" wrapText="1"/>
    </xf>
    <xf numFmtId="1" fontId="4" fillId="17" borderId="2" xfId="0" applyNumberFormat="1" applyFont="1" applyFill="1" applyBorder="1" applyAlignment="1">
      <alignment horizontal="center" vertical="top" wrapText="1"/>
    </xf>
    <xf numFmtId="0" fontId="5" fillId="17" borderId="2" xfId="0" applyFont="1" applyFill="1" applyBorder="1" applyAlignment="1">
      <alignment vertical="top"/>
    </xf>
    <xf numFmtId="3" fontId="5" fillId="17" borderId="2" xfId="0" applyNumberFormat="1" applyFont="1" applyFill="1" applyBorder="1" applyAlignment="1">
      <alignment horizontal="center" vertical="top"/>
    </xf>
    <xf numFmtId="0" fontId="5" fillId="17" borderId="2" xfId="0" applyFont="1" applyFill="1" applyBorder="1" applyAlignment="1">
      <alignment vertical="top" wrapText="1"/>
    </xf>
    <xf numFmtId="164" fontId="5" fillId="17" borderId="2" xfId="0" applyNumberFormat="1" applyFont="1" applyFill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</cellXfs>
  <cellStyles count="6">
    <cellStyle name="Comma 2" xfId="2"/>
    <cellStyle name="Normal 2" xfId="5"/>
    <cellStyle name="Normalno" xfId="0" builtinId="0"/>
    <cellStyle name="Obično_01_ZAGREBAČKA ŽUPANIJA" xfId="4"/>
    <cellStyle name="Zarez" xfId="1" builtinId="3"/>
    <cellStyle name="Zarez 2" xfId="3"/>
  </cellStyles>
  <dxfs count="259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621"/>
  <sheetViews>
    <sheetView workbookViewId="0">
      <pane xSplit="1" ySplit="2" topLeftCell="B387" activePane="bottomRight" state="frozen"/>
      <selection activeCell="AA2" sqref="AA2"/>
      <selection pane="topRight" activeCell="AA2" sqref="AA2"/>
      <selection pane="bottomLeft" activeCell="AA2" sqref="AA2"/>
      <selection pane="bottomRight" activeCell="H258" sqref="H258"/>
    </sheetView>
  </sheetViews>
  <sheetFormatPr defaultRowHeight="15" x14ac:dyDescent="0.25"/>
  <cols>
    <col min="1" max="1" width="4.7109375" style="85" customWidth="1"/>
    <col min="2" max="2" width="64.5703125" style="92" customWidth="1"/>
    <col min="3" max="5" width="15.42578125" style="152" customWidth="1"/>
    <col min="6" max="16384" width="9.140625" style="91"/>
  </cols>
  <sheetData>
    <row r="1" spans="1:5" ht="14.25" customHeight="1" x14ac:dyDescent="0.25">
      <c r="A1" s="220"/>
      <c r="B1" s="220"/>
      <c r="C1" s="220"/>
      <c r="D1" s="220"/>
      <c r="E1" s="220"/>
    </row>
    <row r="2" spans="1:5" s="157" customFormat="1" ht="25.5" x14ac:dyDescent="0.2">
      <c r="A2" s="126" t="s">
        <v>217</v>
      </c>
      <c r="B2" s="139" t="s">
        <v>2</v>
      </c>
      <c r="C2" s="108" t="s">
        <v>277</v>
      </c>
      <c r="D2" s="108" t="s">
        <v>275</v>
      </c>
      <c r="E2" s="108" t="s">
        <v>276</v>
      </c>
    </row>
    <row r="3" spans="1:5" s="124" customFormat="1" x14ac:dyDescent="0.25">
      <c r="A3" s="136">
        <v>6</v>
      </c>
      <c r="B3" s="154" t="s">
        <v>236</v>
      </c>
      <c r="C3" s="138">
        <f t="shared" ref="C3:E3" si="0">SUM(C4,C19,C48,C63,C78,C93,C115,C165,C201,C209,C217,C225,C240,C255,C270,C285)</f>
        <v>3262706</v>
      </c>
      <c r="D3" s="138">
        <f t="shared" si="0"/>
        <v>480762</v>
      </c>
      <c r="E3" s="138">
        <f t="shared" si="0"/>
        <v>3743468</v>
      </c>
    </row>
    <row r="4" spans="1:5" s="124" customFormat="1" x14ac:dyDescent="0.25">
      <c r="A4" s="139">
        <v>631</v>
      </c>
      <c r="B4" s="155" t="s">
        <v>237</v>
      </c>
      <c r="C4" s="100">
        <f>SUM(C5,C12)</f>
        <v>0</v>
      </c>
      <c r="D4" s="100">
        <f>SUM(D5,D12)</f>
        <v>0</v>
      </c>
      <c r="E4" s="100">
        <f>SUM(E5,E12)</f>
        <v>0</v>
      </c>
    </row>
    <row r="5" spans="1:5" s="124" customFormat="1" x14ac:dyDescent="0.25">
      <c r="A5" s="140">
        <v>6311</v>
      </c>
      <c r="B5" s="98" t="s">
        <v>203</v>
      </c>
      <c r="C5" s="99">
        <f t="shared" ref="C5" si="1">SUM(C6:C11)</f>
        <v>0</v>
      </c>
      <c r="D5" s="99">
        <f t="shared" ref="D5:E5" si="2">SUM(D6:D11)</f>
        <v>0</v>
      </c>
      <c r="E5" s="99">
        <f t="shared" si="2"/>
        <v>0</v>
      </c>
    </row>
    <row r="6" spans="1:5" s="124" customFormat="1" x14ac:dyDescent="0.25">
      <c r="A6" s="97"/>
      <c r="B6" s="123">
        <v>3210</v>
      </c>
      <c r="C6" s="160"/>
      <c r="D6" s="160"/>
      <c r="E6" s="160"/>
    </row>
    <row r="7" spans="1:5" s="124" customFormat="1" x14ac:dyDescent="0.25">
      <c r="A7" s="97"/>
      <c r="B7" s="123">
        <v>4910</v>
      </c>
      <c r="C7" s="160"/>
      <c r="D7" s="160"/>
      <c r="E7" s="160"/>
    </row>
    <row r="8" spans="1:5" s="124" customFormat="1" x14ac:dyDescent="0.25">
      <c r="A8" s="97"/>
      <c r="B8" s="123">
        <v>5410</v>
      </c>
      <c r="C8" s="160"/>
      <c r="D8" s="160"/>
      <c r="E8" s="160"/>
    </row>
    <row r="9" spans="1:5" s="124" customFormat="1" x14ac:dyDescent="0.25">
      <c r="A9" s="97"/>
      <c r="B9" s="123">
        <v>6210</v>
      </c>
      <c r="C9" s="160"/>
      <c r="D9" s="160"/>
      <c r="E9" s="160"/>
    </row>
    <row r="10" spans="1:5" s="124" customFormat="1" x14ac:dyDescent="0.25">
      <c r="A10" s="97"/>
      <c r="B10" s="123">
        <v>7210</v>
      </c>
      <c r="C10" s="160"/>
      <c r="D10" s="160"/>
      <c r="E10" s="160"/>
    </row>
    <row r="11" spans="1:5" s="124" customFormat="1" x14ac:dyDescent="0.25">
      <c r="A11" s="97"/>
      <c r="B11" s="123">
        <v>8210</v>
      </c>
      <c r="C11" s="160"/>
      <c r="D11" s="160"/>
      <c r="E11" s="160"/>
    </row>
    <row r="12" spans="1:5" s="124" customFormat="1" x14ac:dyDescent="0.25">
      <c r="A12" s="140">
        <v>6312</v>
      </c>
      <c r="B12" s="98" t="s">
        <v>204</v>
      </c>
      <c r="C12" s="99">
        <f t="shared" ref="C12" si="3">SUM(C13:C18)</f>
        <v>0</v>
      </c>
      <c r="D12" s="99">
        <f t="shared" ref="D12:E12" si="4">SUM(D13:D18)</f>
        <v>0</v>
      </c>
      <c r="E12" s="99">
        <f t="shared" si="4"/>
        <v>0</v>
      </c>
    </row>
    <row r="13" spans="1:5" s="124" customFormat="1" x14ac:dyDescent="0.25">
      <c r="A13" s="97"/>
      <c r="B13" s="123">
        <v>3210</v>
      </c>
      <c r="C13" s="160"/>
      <c r="D13" s="160"/>
      <c r="E13" s="160"/>
    </row>
    <row r="14" spans="1:5" s="124" customFormat="1" x14ac:dyDescent="0.25">
      <c r="A14" s="97"/>
      <c r="B14" s="123">
        <v>4910</v>
      </c>
      <c r="C14" s="160"/>
      <c r="D14" s="160"/>
      <c r="E14" s="160"/>
    </row>
    <row r="15" spans="1:5" s="124" customFormat="1" x14ac:dyDescent="0.25">
      <c r="A15" s="97"/>
      <c r="B15" s="123">
        <v>5410</v>
      </c>
      <c r="C15" s="160"/>
      <c r="D15" s="160"/>
      <c r="E15" s="160"/>
    </row>
    <row r="16" spans="1:5" s="124" customFormat="1" x14ac:dyDescent="0.25">
      <c r="A16" s="97"/>
      <c r="B16" s="123">
        <v>6210</v>
      </c>
      <c r="C16" s="160"/>
      <c r="D16" s="160"/>
      <c r="E16" s="160"/>
    </row>
    <row r="17" spans="1:5" s="124" customFormat="1" x14ac:dyDescent="0.25">
      <c r="A17" s="97"/>
      <c r="B17" s="123">
        <v>7210</v>
      </c>
      <c r="C17" s="160"/>
      <c r="D17" s="160"/>
      <c r="E17" s="160"/>
    </row>
    <row r="18" spans="1:5" s="124" customFormat="1" x14ac:dyDescent="0.25">
      <c r="A18" s="97"/>
      <c r="B18" s="123">
        <v>8210</v>
      </c>
      <c r="C18" s="160"/>
      <c r="D18" s="160"/>
      <c r="E18" s="160"/>
    </row>
    <row r="19" spans="1:5" s="124" customFormat="1" x14ac:dyDescent="0.25">
      <c r="A19" s="139">
        <v>632</v>
      </c>
      <c r="B19" s="155" t="s">
        <v>238</v>
      </c>
      <c r="C19" s="100">
        <f>SUM(C20,C27,C34,C41)</f>
        <v>0</v>
      </c>
      <c r="D19" s="100">
        <f t="shared" ref="D19:E19" si="5">SUM(D20,D27,D34,D41)</f>
        <v>0</v>
      </c>
      <c r="E19" s="100">
        <f t="shared" si="5"/>
        <v>0</v>
      </c>
    </row>
    <row r="20" spans="1:5" s="124" customFormat="1" x14ac:dyDescent="0.25">
      <c r="A20" s="140">
        <v>6321</v>
      </c>
      <c r="B20" s="98" t="s">
        <v>205</v>
      </c>
      <c r="C20" s="99">
        <f t="shared" ref="C20" si="6">SUM(C21:C26)</f>
        <v>0</v>
      </c>
      <c r="D20" s="99">
        <f t="shared" ref="D20:E20" si="7">SUM(D21:D26)</f>
        <v>0</v>
      </c>
      <c r="E20" s="99">
        <f t="shared" si="7"/>
        <v>0</v>
      </c>
    </row>
    <row r="21" spans="1:5" s="124" customFormat="1" x14ac:dyDescent="0.25">
      <c r="A21" s="97"/>
      <c r="B21" s="123">
        <v>3210</v>
      </c>
      <c r="C21" s="160"/>
      <c r="D21" s="160"/>
      <c r="E21" s="160"/>
    </row>
    <row r="22" spans="1:5" s="124" customFormat="1" x14ac:dyDescent="0.25">
      <c r="A22" s="97"/>
      <c r="B22" s="123">
        <v>4910</v>
      </c>
      <c r="C22" s="160"/>
      <c r="D22" s="160"/>
      <c r="E22" s="160"/>
    </row>
    <row r="23" spans="1:5" s="124" customFormat="1" x14ac:dyDescent="0.25">
      <c r="A23" s="97"/>
      <c r="B23" s="123">
        <v>5410</v>
      </c>
      <c r="C23" s="160"/>
      <c r="D23" s="160"/>
      <c r="E23" s="160"/>
    </row>
    <row r="24" spans="1:5" s="124" customFormat="1" x14ac:dyDescent="0.25">
      <c r="A24" s="97"/>
      <c r="B24" s="123">
        <v>6210</v>
      </c>
      <c r="C24" s="160"/>
      <c r="D24" s="160"/>
      <c r="E24" s="160"/>
    </row>
    <row r="25" spans="1:5" s="124" customFormat="1" x14ac:dyDescent="0.25">
      <c r="A25" s="97"/>
      <c r="B25" s="123">
        <v>7210</v>
      </c>
      <c r="C25" s="160"/>
      <c r="D25" s="160"/>
      <c r="E25" s="160"/>
    </row>
    <row r="26" spans="1:5" s="124" customFormat="1" x14ac:dyDescent="0.25">
      <c r="A26" s="97"/>
      <c r="B26" s="123">
        <v>8210</v>
      </c>
      <c r="C26" s="160"/>
      <c r="D26" s="160"/>
      <c r="E26" s="160"/>
    </row>
    <row r="27" spans="1:5" s="124" customFormat="1" x14ac:dyDescent="0.25">
      <c r="A27" s="205">
        <v>6322</v>
      </c>
      <c r="B27" s="206" t="s">
        <v>288</v>
      </c>
      <c r="C27" s="99">
        <f>SUM(C28:C33)</f>
        <v>0</v>
      </c>
      <c r="D27" s="99">
        <f t="shared" ref="D27:E27" si="8">SUM(D28:D33)</f>
        <v>0</v>
      </c>
      <c r="E27" s="99">
        <f t="shared" si="8"/>
        <v>0</v>
      </c>
    </row>
    <row r="28" spans="1:5" s="124" customFormat="1" x14ac:dyDescent="0.25">
      <c r="A28" s="207"/>
      <c r="B28" s="123">
        <v>3210</v>
      </c>
      <c r="C28" s="160"/>
      <c r="D28" s="160"/>
      <c r="E28" s="160"/>
    </row>
    <row r="29" spans="1:5" s="124" customFormat="1" x14ac:dyDescent="0.25">
      <c r="A29" s="207"/>
      <c r="B29" s="123">
        <v>4910</v>
      </c>
      <c r="C29" s="160"/>
      <c r="D29" s="160"/>
      <c r="E29" s="160"/>
    </row>
    <row r="30" spans="1:5" s="124" customFormat="1" x14ac:dyDescent="0.25">
      <c r="A30" s="207"/>
      <c r="B30" s="123">
        <v>5410</v>
      </c>
      <c r="C30" s="160"/>
      <c r="D30" s="160"/>
      <c r="E30" s="160"/>
    </row>
    <row r="31" spans="1:5" s="124" customFormat="1" x14ac:dyDescent="0.25">
      <c r="A31" s="207"/>
      <c r="B31" s="123">
        <v>6210</v>
      </c>
      <c r="C31" s="160"/>
      <c r="D31" s="160"/>
      <c r="E31" s="160"/>
    </row>
    <row r="32" spans="1:5" s="124" customFormat="1" x14ac:dyDescent="0.25">
      <c r="A32" s="207"/>
      <c r="B32" s="123">
        <v>7210</v>
      </c>
      <c r="C32" s="160"/>
      <c r="D32" s="160"/>
      <c r="E32" s="160"/>
    </row>
    <row r="33" spans="1:5" s="124" customFormat="1" x14ac:dyDescent="0.25">
      <c r="A33" s="207"/>
      <c r="B33" s="123">
        <v>8210</v>
      </c>
      <c r="C33" s="160"/>
      <c r="D33" s="160"/>
      <c r="E33" s="160"/>
    </row>
    <row r="34" spans="1:5" s="124" customFormat="1" x14ac:dyDescent="0.25">
      <c r="A34" s="140">
        <v>6323</v>
      </c>
      <c r="B34" s="98" t="s">
        <v>206</v>
      </c>
      <c r="C34" s="99">
        <f t="shared" ref="C34" si="9">SUM(C35:C40)</f>
        <v>0</v>
      </c>
      <c r="D34" s="99">
        <f t="shared" ref="D34:E34" si="10">SUM(D35:D40)</f>
        <v>0</v>
      </c>
      <c r="E34" s="99">
        <f t="shared" si="10"/>
        <v>0</v>
      </c>
    </row>
    <row r="35" spans="1:5" s="124" customFormat="1" x14ac:dyDescent="0.25">
      <c r="A35" s="97"/>
      <c r="B35" s="123">
        <v>3210</v>
      </c>
      <c r="C35" s="160"/>
      <c r="D35" s="160"/>
      <c r="E35" s="160"/>
    </row>
    <row r="36" spans="1:5" s="124" customFormat="1" x14ac:dyDescent="0.25">
      <c r="A36" s="97"/>
      <c r="B36" s="123">
        <v>4910</v>
      </c>
      <c r="C36" s="160"/>
      <c r="D36" s="160"/>
      <c r="E36" s="160"/>
    </row>
    <row r="37" spans="1:5" s="124" customFormat="1" x14ac:dyDescent="0.25">
      <c r="A37" s="97"/>
      <c r="B37" s="123">
        <v>5410</v>
      </c>
      <c r="C37" s="160"/>
      <c r="D37" s="160"/>
      <c r="E37" s="160"/>
    </row>
    <row r="38" spans="1:5" s="124" customFormat="1" x14ac:dyDescent="0.25">
      <c r="A38" s="97"/>
      <c r="B38" s="123">
        <v>6210</v>
      </c>
      <c r="C38" s="160"/>
      <c r="D38" s="160"/>
      <c r="E38" s="160"/>
    </row>
    <row r="39" spans="1:5" s="124" customFormat="1" x14ac:dyDescent="0.25">
      <c r="A39" s="97"/>
      <c r="B39" s="123">
        <v>7210</v>
      </c>
      <c r="C39" s="160"/>
      <c r="D39" s="160"/>
      <c r="E39" s="160"/>
    </row>
    <row r="40" spans="1:5" s="124" customFormat="1" x14ac:dyDescent="0.25">
      <c r="A40" s="97"/>
      <c r="B40" s="123">
        <v>8210</v>
      </c>
      <c r="C40" s="160"/>
      <c r="D40" s="160"/>
      <c r="E40" s="160"/>
    </row>
    <row r="41" spans="1:5" s="124" customFormat="1" x14ac:dyDescent="0.25">
      <c r="A41" s="140">
        <v>6324</v>
      </c>
      <c r="B41" s="98" t="s">
        <v>207</v>
      </c>
      <c r="C41" s="99">
        <f t="shared" ref="C41" si="11">SUM(C42:C47)</f>
        <v>0</v>
      </c>
      <c r="D41" s="99">
        <f t="shared" ref="D41:E41" si="12">SUM(D42:D47)</f>
        <v>0</v>
      </c>
      <c r="E41" s="99">
        <f t="shared" si="12"/>
        <v>0</v>
      </c>
    </row>
    <row r="42" spans="1:5" s="124" customFormat="1" x14ac:dyDescent="0.25">
      <c r="A42" s="97"/>
      <c r="B42" s="123">
        <v>3210</v>
      </c>
      <c r="C42" s="160"/>
      <c r="D42" s="160"/>
      <c r="E42" s="160"/>
    </row>
    <row r="43" spans="1:5" s="124" customFormat="1" x14ac:dyDescent="0.25">
      <c r="A43" s="97"/>
      <c r="B43" s="123">
        <v>4910</v>
      </c>
      <c r="C43" s="160"/>
      <c r="D43" s="160"/>
      <c r="E43" s="160"/>
    </row>
    <row r="44" spans="1:5" s="124" customFormat="1" x14ac:dyDescent="0.25">
      <c r="A44" s="97"/>
      <c r="B44" s="123">
        <v>5410</v>
      </c>
      <c r="C44" s="160"/>
      <c r="D44" s="160"/>
      <c r="E44" s="160"/>
    </row>
    <row r="45" spans="1:5" s="124" customFormat="1" x14ac:dyDescent="0.25">
      <c r="A45" s="97"/>
      <c r="B45" s="123">
        <v>6210</v>
      </c>
      <c r="C45" s="160"/>
      <c r="D45" s="160"/>
      <c r="E45" s="160"/>
    </row>
    <row r="46" spans="1:5" s="124" customFormat="1" x14ac:dyDescent="0.25">
      <c r="A46" s="97"/>
      <c r="B46" s="123">
        <v>7210</v>
      </c>
      <c r="C46" s="160"/>
      <c r="D46" s="160"/>
      <c r="E46" s="160"/>
    </row>
    <row r="47" spans="1:5" s="124" customFormat="1" x14ac:dyDescent="0.25">
      <c r="A47" s="97"/>
      <c r="B47" s="123">
        <v>8210</v>
      </c>
      <c r="C47" s="160"/>
      <c r="D47" s="160"/>
      <c r="E47" s="160"/>
    </row>
    <row r="48" spans="1:5" s="124" customFormat="1" x14ac:dyDescent="0.25">
      <c r="A48" s="139">
        <v>634</v>
      </c>
      <c r="B48" s="155" t="s">
        <v>239</v>
      </c>
      <c r="C48" s="156">
        <f>SUM(C49,C56)</f>
        <v>0</v>
      </c>
      <c r="D48" s="156">
        <f>SUM(D49,D56)</f>
        <v>0</v>
      </c>
      <c r="E48" s="156">
        <f>SUM(E49,E56)</f>
        <v>0</v>
      </c>
    </row>
    <row r="49" spans="1:5" s="124" customFormat="1" x14ac:dyDescent="0.25">
      <c r="A49" s="140">
        <v>6341</v>
      </c>
      <c r="B49" s="98" t="s">
        <v>3</v>
      </c>
      <c r="C49" s="99">
        <f t="shared" ref="C49" si="13">SUM(C50:C55)</f>
        <v>0</v>
      </c>
      <c r="D49" s="99">
        <f t="shared" ref="D49:E49" si="14">SUM(D50:D55)</f>
        <v>0</v>
      </c>
      <c r="E49" s="99">
        <f t="shared" si="14"/>
        <v>0</v>
      </c>
    </row>
    <row r="50" spans="1:5" s="124" customFormat="1" x14ac:dyDescent="0.25">
      <c r="A50" s="97"/>
      <c r="B50" s="123">
        <v>3210</v>
      </c>
      <c r="C50" s="160"/>
      <c r="D50" s="160"/>
      <c r="E50" s="160"/>
    </row>
    <row r="51" spans="1:5" s="124" customFormat="1" x14ac:dyDescent="0.25">
      <c r="A51" s="97"/>
      <c r="B51" s="123">
        <v>4910</v>
      </c>
      <c r="C51" s="160"/>
      <c r="D51" s="160"/>
      <c r="E51" s="160"/>
    </row>
    <row r="52" spans="1:5" s="124" customFormat="1" x14ac:dyDescent="0.25">
      <c r="A52" s="97"/>
      <c r="B52" s="123">
        <v>5410</v>
      </c>
      <c r="C52" s="160"/>
      <c r="D52" s="160"/>
      <c r="E52" s="160"/>
    </row>
    <row r="53" spans="1:5" s="124" customFormat="1" x14ac:dyDescent="0.25">
      <c r="A53" s="97"/>
      <c r="B53" s="123">
        <v>6210</v>
      </c>
      <c r="C53" s="160"/>
      <c r="D53" s="160"/>
      <c r="E53" s="160"/>
    </row>
    <row r="54" spans="1:5" s="124" customFormat="1" x14ac:dyDescent="0.25">
      <c r="A54" s="97"/>
      <c r="B54" s="123">
        <v>7210</v>
      </c>
      <c r="C54" s="160"/>
      <c r="D54" s="160"/>
      <c r="E54" s="160"/>
    </row>
    <row r="55" spans="1:5" s="124" customFormat="1" x14ac:dyDescent="0.25">
      <c r="A55" s="97"/>
      <c r="B55" s="123">
        <v>8210</v>
      </c>
      <c r="C55" s="160"/>
      <c r="D55" s="160"/>
      <c r="E55" s="160"/>
    </row>
    <row r="56" spans="1:5" s="124" customFormat="1" x14ac:dyDescent="0.25">
      <c r="A56" s="140">
        <v>6342</v>
      </c>
      <c r="B56" s="101" t="s">
        <v>208</v>
      </c>
      <c r="C56" s="99">
        <f t="shared" ref="C56" si="15">SUM(C57:C62)</f>
        <v>0</v>
      </c>
      <c r="D56" s="99">
        <f t="shared" ref="D56:E56" si="16">SUM(D57:D62)</f>
        <v>0</v>
      </c>
      <c r="E56" s="99">
        <f t="shared" si="16"/>
        <v>0</v>
      </c>
    </row>
    <row r="57" spans="1:5" s="124" customFormat="1" x14ac:dyDescent="0.25">
      <c r="A57" s="97"/>
      <c r="B57" s="123">
        <v>3210</v>
      </c>
      <c r="C57" s="160"/>
      <c r="D57" s="160"/>
      <c r="E57" s="160"/>
    </row>
    <row r="58" spans="1:5" s="124" customFormat="1" x14ac:dyDescent="0.25">
      <c r="A58" s="97"/>
      <c r="B58" s="123">
        <v>4910</v>
      </c>
      <c r="C58" s="160"/>
      <c r="D58" s="160"/>
      <c r="E58" s="160"/>
    </row>
    <row r="59" spans="1:5" s="124" customFormat="1" x14ac:dyDescent="0.25">
      <c r="A59" s="97"/>
      <c r="B59" s="123">
        <v>5410</v>
      </c>
      <c r="C59" s="160"/>
      <c r="D59" s="160"/>
      <c r="E59" s="160"/>
    </row>
    <row r="60" spans="1:5" s="124" customFormat="1" x14ac:dyDescent="0.25">
      <c r="A60" s="97"/>
      <c r="B60" s="123">
        <v>6210</v>
      </c>
      <c r="C60" s="160"/>
      <c r="D60" s="160"/>
      <c r="E60" s="160"/>
    </row>
    <row r="61" spans="1:5" s="124" customFormat="1" x14ac:dyDescent="0.25">
      <c r="A61" s="97"/>
      <c r="B61" s="123">
        <v>7210</v>
      </c>
      <c r="C61" s="160"/>
      <c r="D61" s="160"/>
      <c r="E61" s="160"/>
    </row>
    <row r="62" spans="1:5" s="124" customFormat="1" x14ac:dyDescent="0.25">
      <c r="A62" s="97"/>
      <c r="B62" s="123">
        <v>8210</v>
      </c>
      <c r="C62" s="160"/>
      <c r="D62" s="160"/>
      <c r="E62" s="160"/>
    </row>
    <row r="63" spans="1:5" s="124" customFormat="1" x14ac:dyDescent="0.25">
      <c r="A63" s="139">
        <v>636</v>
      </c>
      <c r="B63" s="155" t="s">
        <v>240</v>
      </c>
      <c r="C63" s="141">
        <f>SUM(C64,C71)</f>
        <v>2752873</v>
      </c>
      <c r="D63" s="141">
        <f>SUM(D64,D71)</f>
        <v>402000</v>
      </c>
      <c r="E63" s="141">
        <f>SUM(E64,E71)</f>
        <v>3154873</v>
      </c>
    </row>
    <row r="64" spans="1:5" s="124" customFormat="1" x14ac:dyDescent="0.25">
      <c r="A64" s="140">
        <v>6361</v>
      </c>
      <c r="B64" s="98" t="s">
        <v>209</v>
      </c>
      <c r="C64" s="99">
        <f t="shared" ref="C64" si="17">SUM(C65:C70)</f>
        <v>2750873</v>
      </c>
      <c r="D64" s="99">
        <f t="shared" ref="D64:E64" si="18">SUM(D65:D70)</f>
        <v>402000</v>
      </c>
      <c r="E64" s="99">
        <f t="shared" si="18"/>
        <v>3154873</v>
      </c>
    </row>
    <row r="65" spans="1:5" s="124" customFormat="1" x14ac:dyDescent="0.25">
      <c r="A65" s="97"/>
      <c r="B65" s="123">
        <v>3210</v>
      </c>
      <c r="C65" s="160"/>
      <c r="D65" s="160"/>
      <c r="E65" s="160"/>
    </row>
    <row r="66" spans="1:5" s="124" customFormat="1" x14ac:dyDescent="0.25">
      <c r="A66" s="97"/>
      <c r="B66" s="123">
        <v>4910</v>
      </c>
      <c r="C66" s="160"/>
      <c r="D66" s="160"/>
      <c r="E66" s="160"/>
    </row>
    <row r="67" spans="1:5" s="124" customFormat="1" x14ac:dyDescent="0.25">
      <c r="A67" s="97"/>
      <c r="B67" s="123">
        <v>5410</v>
      </c>
      <c r="C67" s="160">
        <v>2750873</v>
      </c>
      <c r="D67" s="160">
        <v>402000</v>
      </c>
      <c r="E67" s="160">
        <v>3154873</v>
      </c>
    </row>
    <row r="68" spans="1:5" s="124" customFormat="1" x14ac:dyDescent="0.25">
      <c r="A68" s="97"/>
      <c r="B68" s="123">
        <v>6210</v>
      </c>
      <c r="C68" s="160"/>
      <c r="D68" s="160"/>
      <c r="E68" s="160"/>
    </row>
    <row r="69" spans="1:5" s="124" customFormat="1" x14ac:dyDescent="0.25">
      <c r="A69" s="97"/>
      <c r="B69" s="123">
        <v>7210</v>
      </c>
      <c r="C69" s="160"/>
      <c r="D69" s="160"/>
      <c r="E69" s="160"/>
    </row>
    <row r="70" spans="1:5" s="124" customFormat="1" x14ac:dyDescent="0.25">
      <c r="A70" s="97"/>
      <c r="B70" s="123">
        <v>8210</v>
      </c>
      <c r="C70" s="160"/>
      <c r="D70" s="160"/>
      <c r="E70" s="160"/>
    </row>
    <row r="71" spans="1:5" s="124" customFormat="1" x14ac:dyDescent="0.25">
      <c r="A71" s="140">
        <v>6362</v>
      </c>
      <c r="B71" s="98" t="s">
        <v>210</v>
      </c>
      <c r="C71" s="99">
        <f t="shared" ref="C71" si="19">SUM(C72:C77)</f>
        <v>2000</v>
      </c>
      <c r="D71" s="99">
        <f t="shared" ref="D71:E71" si="20">SUM(D72:D77)</f>
        <v>0</v>
      </c>
      <c r="E71" s="99">
        <f t="shared" si="20"/>
        <v>0</v>
      </c>
    </row>
    <row r="72" spans="1:5" s="124" customFormat="1" x14ac:dyDescent="0.25">
      <c r="A72" s="97"/>
      <c r="B72" s="123">
        <v>3210</v>
      </c>
      <c r="C72" s="160"/>
      <c r="D72" s="160"/>
      <c r="E72" s="160"/>
    </row>
    <row r="73" spans="1:5" s="124" customFormat="1" x14ac:dyDescent="0.25">
      <c r="A73" s="97"/>
      <c r="B73" s="123">
        <v>4910</v>
      </c>
      <c r="C73" s="160"/>
      <c r="D73" s="160"/>
      <c r="E73" s="160"/>
    </row>
    <row r="74" spans="1:5" s="124" customFormat="1" x14ac:dyDescent="0.25">
      <c r="A74" s="97"/>
      <c r="B74" s="123">
        <v>5410</v>
      </c>
      <c r="C74" s="160">
        <v>2000</v>
      </c>
      <c r="D74" s="160"/>
      <c r="E74" s="160">
        <v>0</v>
      </c>
    </row>
    <row r="75" spans="1:5" s="124" customFormat="1" x14ac:dyDescent="0.25">
      <c r="A75" s="97"/>
      <c r="B75" s="123">
        <v>6210</v>
      </c>
      <c r="C75" s="160"/>
      <c r="D75" s="160"/>
      <c r="E75" s="160"/>
    </row>
    <row r="76" spans="1:5" s="124" customFormat="1" x14ac:dyDescent="0.25">
      <c r="A76" s="97"/>
      <c r="B76" s="123">
        <v>7210</v>
      </c>
      <c r="C76" s="160"/>
      <c r="D76" s="160"/>
      <c r="E76" s="160"/>
    </row>
    <row r="77" spans="1:5" s="124" customFormat="1" x14ac:dyDescent="0.25">
      <c r="A77" s="97"/>
      <c r="B77" s="123">
        <v>8210</v>
      </c>
      <c r="C77" s="160"/>
      <c r="D77" s="160"/>
      <c r="E77" s="160"/>
    </row>
    <row r="78" spans="1:5" s="124" customFormat="1" x14ac:dyDescent="0.25">
      <c r="A78" s="139">
        <v>638</v>
      </c>
      <c r="B78" s="155" t="s">
        <v>241</v>
      </c>
      <c r="C78" s="141">
        <f>SUM(C79,C86)</f>
        <v>0</v>
      </c>
      <c r="D78" s="141">
        <f>SUM(D79,D86)</f>
        <v>0</v>
      </c>
      <c r="E78" s="141">
        <f>SUM(E79,E86)</f>
        <v>0</v>
      </c>
    </row>
    <row r="79" spans="1:5" s="124" customFormat="1" x14ac:dyDescent="0.25">
      <c r="A79" s="140">
        <v>6381</v>
      </c>
      <c r="B79" s="98" t="s">
        <v>225</v>
      </c>
      <c r="C79" s="99">
        <f t="shared" ref="C79" si="21">SUM(C80:C85)</f>
        <v>0</v>
      </c>
      <c r="D79" s="99">
        <f t="shared" ref="D79:E79" si="22">SUM(D80:D85)</f>
        <v>0</v>
      </c>
      <c r="E79" s="99">
        <f t="shared" si="22"/>
        <v>0</v>
      </c>
    </row>
    <row r="80" spans="1:5" s="124" customFormat="1" x14ac:dyDescent="0.25">
      <c r="A80" s="97"/>
      <c r="B80" s="123">
        <v>3210</v>
      </c>
      <c r="C80" s="160"/>
      <c r="D80" s="160"/>
      <c r="E80" s="160"/>
    </row>
    <row r="81" spans="1:5" s="124" customFormat="1" x14ac:dyDescent="0.25">
      <c r="A81" s="97"/>
      <c r="B81" s="123">
        <v>4910</v>
      </c>
      <c r="C81" s="160"/>
      <c r="D81" s="160"/>
      <c r="E81" s="160"/>
    </row>
    <row r="82" spans="1:5" s="124" customFormat="1" x14ac:dyDescent="0.25">
      <c r="A82" s="97"/>
      <c r="B82" s="123">
        <v>5410</v>
      </c>
      <c r="C82" s="160"/>
      <c r="D82" s="160"/>
      <c r="E82" s="160"/>
    </row>
    <row r="83" spans="1:5" s="124" customFormat="1" x14ac:dyDescent="0.25">
      <c r="A83" s="97"/>
      <c r="B83" s="123">
        <v>6210</v>
      </c>
      <c r="C83" s="160"/>
      <c r="D83" s="160"/>
      <c r="E83" s="160"/>
    </row>
    <row r="84" spans="1:5" s="124" customFormat="1" x14ac:dyDescent="0.25">
      <c r="A84" s="97"/>
      <c r="B84" s="123">
        <v>7210</v>
      </c>
      <c r="C84" s="160"/>
      <c r="D84" s="160"/>
      <c r="E84" s="160"/>
    </row>
    <row r="85" spans="1:5" s="124" customFormat="1" x14ac:dyDescent="0.25">
      <c r="A85" s="97"/>
      <c r="B85" s="123">
        <v>8210</v>
      </c>
      <c r="C85" s="160"/>
      <c r="D85" s="160"/>
      <c r="E85" s="160"/>
    </row>
    <row r="86" spans="1:5" s="124" customFormat="1" x14ac:dyDescent="0.25">
      <c r="A86" s="140">
        <v>6382</v>
      </c>
      <c r="B86" s="98" t="s">
        <v>211</v>
      </c>
      <c r="C86" s="99">
        <f t="shared" ref="C86" si="23">SUM(C87:C92)</f>
        <v>0</v>
      </c>
      <c r="D86" s="99">
        <f t="shared" ref="D86:E86" si="24">SUM(D87:D92)</f>
        <v>0</v>
      </c>
      <c r="E86" s="99">
        <f t="shared" si="24"/>
        <v>0</v>
      </c>
    </row>
    <row r="87" spans="1:5" s="124" customFormat="1" x14ac:dyDescent="0.25">
      <c r="A87" s="97"/>
      <c r="B87" s="123">
        <v>3210</v>
      </c>
      <c r="C87" s="160"/>
      <c r="D87" s="160"/>
      <c r="E87" s="160"/>
    </row>
    <row r="88" spans="1:5" s="124" customFormat="1" x14ac:dyDescent="0.25">
      <c r="A88" s="97"/>
      <c r="B88" s="123">
        <v>4910</v>
      </c>
      <c r="C88" s="160"/>
      <c r="D88" s="160"/>
      <c r="E88" s="160"/>
    </row>
    <row r="89" spans="1:5" s="124" customFormat="1" x14ac:dyDescent="0.25">
      <c r="A89" s="97"/>
      <c r="B89" s="123">
        <v>5410</v>
      </c>
      <c r="C89" s="160"/>
      <c r="D89" s="160"/>
      <c r="E89" s="160"/>
    </row>
    <row r="90" spans="1:5" s="124" customFormat="1" x14ac:dyDescent="0.25">
      <c r="A90" s="97"/>
      <c r="B90" s="123">
        <v>6210</v>
      </c>
      <c r="C90" s="160"/>
      <c r="D90" s="160"/>
      <c r="E90" s="160"/>
    </row>
    <row r="91" spans="1:5" s="124" customFormat="1" x14ac:dyDescent="0.25">
      <c r="A91" s="97"/>
      <c r="B91" s="123">
        <v>7210</v>
      </c>
      <c r="C91" s="160"/>
      <c r="D91" s="160"/>
      <c r="E91" s="160"/>
    </row>
    <row r="92" spans="1:5" s="124" customFormat="1" x14ac:dyDescent="0.25">
      <c r="A92" s="97"/>
      <c r="B92" s="123">
        <v>8210</v>
      </c>
      <c r="C92" s="160"/>
      <c r="D92" s="160"/>
      <c r="E92" s="160"/>
    </row>
    <row r="93" spans="1:5" s="124" customFormat="1" x14ac:dyDescent="0.25">
      <c r="A93" s="139">
        <v>639</v>
      </c>
      <c r="B93" s="155" t="s">
        <v>4</v>
      </c>
      <c r="C93" s="141">
        <f>SUM(C94,C101,C108)</f>
        <v>0</v>
      </c>
      <c r="D93" s="141">
        <f>SUM(D94,D101,D108)</f>
        <v>0</v>
      </c>
      <c r="E93" s="141">
        <f>SUM(E94,E101,E108)</f>
        <v>0</v>
      </c>
    </row>
    <row r="94" spans="1:5" s="124" customFormat="1" x14ac:dyDescent="0.25">
      <c r="A94" s="140">
        <v>6391</v>
      </c>
      <c r="B94" s="98" t="s">
        <v>126</v>
      </c>
      <c r="C94" s="99">
        <f t="shared" ref="C94" si="25">SUM(C95:C100)</f>
        <v>0</v>
      </c>
      <c r="D94" s="99">
        <f t="shared" ref="D94:E94" si="26">SUM(D95:D100)</f>
        <v>0</v>
      </c>
      <c r="E94" s="99">
        <f t="shared" si="26"/>
        <v>0</v>
      </c>
    </row>
    <row r="95" spans="1:5" s="124" customFormat="1" x14ac:dyDescent="0.25">
      <c r="A95" s="97"/>
      <c r="B95" s="123">
        <v>3210</v>
      </c>
      <c r="C95" s="160"/>
      <c r="D95" s="160"/>
      <c r="E95" s="160"/>
    </row>
    <row r="96" spans="1:5" s="124" customFormat="1" x14ac:dyDescent="0.25">
      <c r="A96" s="97"/>
      <c r="B96" s="123">
        <v>4910</v>
      </c>
      <c r="C96" s="160"/>
      <c r="D96" s="160"/>
      <c r="E96" s="160"/>
    </row>
    <row r="97" spans="1:5" s="124" customFormat="1" x14ac:dyDescent="0.25">
      <c r="A97" s="97"/>
      <c r="B97" s="123">
        <v>5410</v>
      </c>
      <c r="C97" s="160"/>
      <c r="D97" s="160"/>
      <c r="E97" s="160"/>
    </row>
    <row r="98" spans="1:5" s="124" customFormat="1" x14ac:dyDescent="0.25">
      <c r="A98" s="97"/>
      <c r="B98" s="123">
        <v>6210</v>
      </c>
      <c r="C98" s="160"/>
      <c r="D98" s="160"/>
      <c r="E98" s="160"/>
    </row>
    <row r="99" spans="1:5" s="124" customFormat="1" x14ac:dyDescent="0.25">
      <c r="A99" s="97"/>
      <c r="B99" s="123">
        <v>7210</v>
      </c>
      <c r="C99" s="160"/>
      <c r="D99" s="160"/>
      <c r="E99" s="160"/>
    </row>
    <row r="100" spans="1:5" s="124" customFormat="1" x14ac:dyDescent="0.25">
      <c r="A100" s="97"/>
      <c r="B100" s="123">
        <v>8210</v>
      </c>
      <c r="C100" s="160"/>
      <c r="D100" s="160"/>
      <c r="E100" s="160"/>
    </row>
    <row r="101" spans="1:5" s="124" customFormat="1" ht="25.5" x14ac:dyDescent="0.25">
      <c r="A101" s="140">
        <v>6393</v>
      </c>
      <c r="B101" s="98" t="s">
        <v>179</v>
      </c>
      <c r="C101" s="99">
        <f t="shared" ref="C101" si="27">SUM(C102:C107)</f>
        <v>0</v>
      </c>
      <c r="D101" s="99">
        <f t="shared" ref="D101:E101" si="28">SUM(D102:D107)</f>
        <v>0</v>
      </c>
      <c r="E101" s="99">
        <f t="shared" si="28"/>
        <v>0</v>
      </c>
    </row>
    <row r="102" spans="1:5" s="124" customFormat="1" x14ac:dyDescent="0.25">
      <c r="A102" s="97"/>
      <c r="B102" s="123">
        <v>3210</v>
      </c>
      <c r="C102" s="160"/>
      <c r="D102" s="160"/>
      <c r="E102" s="160"/>
    </row>
    <row r="103" spans="1:5" s="124" customFormat="1" x14ac:dyDescent="0.25">
      <c r="A103" s="97"/>
      <c r="B103" s="123">
        <v>4910</v>
      </c>
      <c r="C103" s="160"/>
      <c r="D103" s="160"/>
      <c r="E103" s="160"/>
    </row>
    <row r="104" spans="1:5" s="124" customFormat="1" x14ac:dyDescent="0.25">
      <c r="A104" s="97"/>
      <c r="B104" s="123">
        <v>5410</v>
      </c>
      <c r="C104" s="160"/>
      <c r="D104" s="160"/>
      <c r="E104" s="160"/>
    </row>
    <row r="105" spans="1:5" s="124" customFormat="1" x14ac:dyDescent="0.25">
      <c r="A105" s="97"/>
      <c r="B105" s="123">
        <v>6210</v>
      </c>
      <c r="C105" s="160"/>
      <c r="D105" s="160"/>
      <c r="E105" s="160"/>
    </row>
    <row r="106" spans="1:5" s="124" customFormat="1" x14ac:dyDescent="0.25">
      <c r="A106" s="97"/>
      <c r="B106" s="123">
        <v>7210</v>
      </c>
      <c r="C106" s="160"/>
      <c r="D106" s="160"/>
      <c r="E106" s="160"/>
    </row>
    <row r="107" spans="1:5" s="124" customFormat="1" x14ac:dyDescent="0.25">
      <c r="A107" s="97"/>
      <c r="B107" s="123">
        <v>8210</v>
      </c>
      <c r="C107" s="160"/>
      <c r="D107" s="160"/>
      <c r="E107" s="160"/>
    </row>
    <row r="108" spans="1:5" s="124" customFormat="1" ht="25.5" x14ac:dyDescent="0.25">
      <c r="A108" s="140">
        <v>6394</v>
      </c>
      <c r="B108" s="98" t="s">
        <v>212</v>
      </c>
      <c r="C108" s="99">
        <f t="shared" ref="C108" si="29">SUM(C109:C114)</f>
        <v>0</v>
      </c>
      <c r="D108" s="99">
        <f t="shared" ref="D108:E108" si="30">SUM(D109:D114)</f>
        <v>0</v>
      </c>
      <c r="E108" s="99">
        <f t="shared" si="30"/>
        <v>0</v>
      </c>
    </row>
    <row r="109" spans="1:5" s="124" customFormat="1" x14ac:dyDescent="0.25">
      <c r="A109" s="97"/>
      <c r="B109" s="123">
        <v>3210</v>
      </c>
      <c r="C109" s="160"/>
      <c r="D109" s="160"/>
      <c r="E109" s="160"/>
    </row>
    <row r="110" spans="1:5" s="124" customFormat="1" x14ac:dyDescent="0.25">
      <c r="A110" s="97"/>
      <c r="B110" s="123">
        <v>4910</v>
      </c>
      <c r="C110" s="160"/>
      <c r="D110" s="160"/>
      <c r="E110" s="160"/>
    </row>
    <row r="111" spans="1:5" s="124" customFormat="1" x14ac:dyDescent="0.25">
      <c r="A111" s="97"/>
      <c r="B111" s="123">
        <v>5410</v>
      </c>
      <c r="C111" s="160"/>
      <c r="D111" s="160"/>
      <c r="E111" s="160"/>
    </row>
    <row r="112" spans="1:5" s="124" customFormat="1" x14ac:dyDescent="0.25">
      <c r="A112" s="97"/>
      <c r="B112" s="123">
        <v>6210</v>
      </c>
      <c r="C112" s="160"/>
      <c r="D112" s="160"/>
      <c r="E112" s="160"/>
    </row>
    <row r="113" spans="1:5" s="124" customFormat="1" x14ac:dyDescent="0.25">
      <c r="A113" s="97"/>
      <c r="B113" s="123">
        <v>7210</v>
      </c>
      <c r="C113" s="160"/>
      <c r="D113" s="160"/>
      <c r="E113" s="160"/>
    </row>
    <row r="114" spans="1:5" s="124" customFormat="1" x14ac:dyDescent="0.25">
      <c r="A114" s="97"/>
      <c r="B114" s="123">
        <v>8210</v>
      </c>
      <c r="C114" s="160"/>
      <c r="D114" s="160"/>
      <c r="E114" s="160"/>
    </row>
    <row r="115" spans="1:5" s="124" customFormat="1" x14ac:dyDescent="0.25">
      <c r="A115" s="139">
        <v>641</v>
      </c>
      <c r="B115" s="155" t="s">
        <v>242</v>
      </c>
      <c r="C115" s="141">
        <f>SUM(C116,C123,C130,C137,C144,C151,C158)</f>
        <v>0</v>
      </c>
      <c r="D115" s="141">
        <f>SUM(D116,D123,D130,D137,D144,D151,D158)</f>
        <v>0</v>
      </c>
      <c r="E115" s="141">
        <f>SUM(E116,E123,E130,E137,E144,E151,E158)</f>
        <v>0</v>
      </c>
    </row>
    <row r="116" spans="1:5" s="124" customFormat="1" x14ac:dyDescent="0.25">
      <c r="A116" s="140">
        <v>6412</v>
      </c>
      <c r="B116" s="98" t="s">
        <v>213</v>
      </c>
      <c r="C116" s="99">
        <f t="shared" ref="C116" si="31">SUM(C117:C122)</f>
        <v>0</v>
      </c>
      <c r="D116" s="99">
        <f t="shared" ref="D116:E116" si="32">SUM(D117:D122)</f>
        <v>0</v>
      </c>
      <c r="E116" s="99">
        <f t="shared" si="32"/>
        <v>0</v>
      </c>
    </row>
    <row r="117" spans="1:5" s="124" customFormat="1" x14ac:dyDescent="0.25">
      <c r="A117" s="97"/>
      <c r="B117" s="123">
        <v>3210</v>
      </c>
      <c r="C117" s="160"/>
      <c r="D117" s="160"/>
      <c r="E117" s="160"/>
    </row>
    <row r="118" spans="1:5" s="124" customFormat="1" x14ac:dyDescent="0.25">
      <c r="A118" s="97"/>
      <c r="B118" s="123">
        <v>4910</v>
      </c>
      <c r="C118" s="160"/>
      <c r="D118" s="160"/>
      <c r="E118" s="160"/>
    </row>
    <row r="119" spans="1:5" s="124" customFormat="1" x14ac:dyDescent="0.25">
      <c r="A119" s="97"/>
      <c r="B119" s="123">
        <v>5410</v>
      </c>
      <c r="C119" s="160"/>
      <c r="D119" s="160"/>
      <c r="E119" s="160"/>
    </row>
    <row r="120" spans="1:5" s="124" customFormat="1" x14ac:dyDescent="0.25">
      <c r="A120" s="97"/>
      <c r="B120" s="123">
        <v>6210</v>
      </c>
      <c r="C120" s="160"/>
      <c r="D120" s="160"/>
      <c r="E120" s="160"/>
    </row>
    <row r="121" spans="1:5" s="124" customFormat="1" x14ac:dyDescent="0.25">
      <c r="A121" s="97"/>
      <c r="B121" s="123">
        <v>7210</v>
      </c>
      <c r="C121" s="160"/>
      <c r="D121" s="160"/>
      <c r="E121" s="160"/>
    </row>
    <row r="122" spans="1:5" s="124" customFormat="1" x14ac:dyDescent="0.25">
      <c r="A122" s="97"/>
      <c r="B122" s="123">
        <v>8210</v>
      </c>
      <c r="C122" s="160"/>
      <c r="D122" s="160"/>
      <c r="E122" s="160"/>
    </row>
    <row r="123" spans="1:5" s="124" customFormat="1" x14ac:dyDescent="0.25">
      <c r="A123" s="140">
        <v>6413</v>
      </c>
      <c r="B123" s="98" t="s">
        <v>5</v>
      </c>
      <c r="C123" s="99">
        <f t="shared" ref="C123" si="33">SUM(C124:C129)</f>
        <v>0</v>
      </c>
      <c r="D123" s="99">
        <f t="shared" ref="D123:E123" si="34">SUM(D124:D129)</f>
        <v>0</v>
      </c>
      <c r="E123" s="99">
        <f t="shared" si="34"/>
        <v>0</v>
      </c>
    </row>
    <row r="124" spans="1:5" s="124" customFormat="1" x14ac:dyDescent="0.25">
      <c r="A124" s="97"/>
      <c r="B124" s="123">
        <v>3210</v>
      </c>
      <c r="C124" s="160"/>
      <c r="D124" s="160"/>
      <c r="E124" s="160"/>
    </row>
    <row r="125" spans="1:5" s="124" customFormat="1" x14ac:dyDescent="0.25">
      <c r="A125" s="97"/>
      <c r="B125" s="123">
        <v>4910</v>
      </c>
      <c r="C125" s="160"/>
      <c r="D125" s="160"/>
      <c r="E125" s="160"/>
    </row>
    <row r="126" spans="1:5" s="124" customFormat="1" x14ac:dyDescent="0.25">
      <c r="A126" s="97"/>
      <c r="B126" s="123">
        <v>5410</v>
      </c>
      <c r="C126" s="160"/>
      <c r="D126" s="160"/>
      <c r="E126" s="160"/>
    </row>
    <row r="127" spans="1:5" s="124" customFormat="1" x14ac:dyDescent="0.25">
      <c r="A127" s="97"/>
      <c r="B127" s="123">
        <v>6210</v>
      </c>
      <c r="C127" s="160"/>
      <c r="D127" s="160"/>
      <c r="E127" s="160"/>
    </row>
    <row r="128" spans="1:5" s="124" customFormat="1" x14ac:dyDescent="0.25">
      <c r="A128" s="97"/>
      <c r="B128" s="123">
        <v>7210</v>
      </c>
      <c r="C128" s="160"/>
      <c r="D128" s="160"/>
      <c r="E128" s="160"/>
    </row>
    <row r="129" spans="1:5" s="124" customFormat="1" x14ac:dyDescent="0.25">
      <c r="A129" s="97"/>
      <c r="B129" s="123">
        <v>8210</v>
      </c>
      <c r="C129" s="160"/>
      <c r="D129" s="160"/>
      <c r="E129" s="160"/>
    </row>
    <row r="130" spans="1:5" s="124" customFormat="1" x14ac:dyDescent="0.25">
      <c r="A130" s="140">
        <v>6414</v>
      </c>
      <c r="B130" s="98" t="s">
        <v>6</v>
      </c>
      <c r="C130" s="99">
        <f t="shared" ref="C130" si="35">SUM(C131:C136)</f>
        <v>0</v>
      </c>
      <c r="D130" s="99">
        <f t="shared" ref="D130:E130" si="36">SUM(D131:D136)</f>
        <v>0</v>
      </c>
      <c r="E130" s="99">
        <f t="shared" si="36"/>
        <v>0</v>
      </c>
    </row>
    <row r="131" spans="1:5" s="124" customFormat="1" x14ac:dyDescent="0.25">
      <c r="A131" s="97"/>
      <c r="B131" s="123">
        <v>3210</v>
      </c>
      <c r="C131" s="160"/>
      <c r="D131" s="160"/>
      <c r="E131" s="160"/>
    </row>
    <row r="132" spans="1:5" s="124" customFormat="1" x14ac:dyDescent="0.25">
      <c r="A132" s="97"/>
      <c r="B132" s="123">
        <v>4910</v>
      </c>
      <c r="C132" s="160"/>
      <c r="D132" s="160"/>
      <c r="E132" s="160"/>
    </row>
    <row r="133" spans="1:5" s="124" customFormat="1" x14ac:dyDescent="0.25">
      <c r="A133" s="97"/>
      <c r="B133" s="123">
        <v>5410</v>
      </c>
      <c r="C133" s="160"/>
      <c r="D133" s="160"/>
      <c r="E133" s="160"/>
    </row>
    <row r="134" spans="1:5" s="124" customFormat="1" x14ac:dyDescent="0.25">
      <c r="A134" s="97"/>
      <c r="B134" s="123">
        <v>6210</v>
      </c>
      <c r="C134" s="160"/>
      <c r="D134" s="160"/>
      <c r="E134" s="160"/>
    </row>
    <row r="135" spans="1:5" s="124" customFormat="1" x14ac:dyDescent="0.25">
      <c r="A135" s="97"/>
      <c r="B135" s="123">
        <v>7210</v>
      </c>
      <c r="C135" s="160"/>
      <c r="D135" s="160"/>
      <c r="E135" s="160"/>
    </row>
    <row r="136" spans="1:5" s="124" customFormat="1" x14ac:dyDescent="0.25">
      <c r="A136" s="97"/>
      <c r="B136" s="123">
        <v>8210</v>
      </c>
      <c r="C136" s="160"/>
      <c r="D136" s="160"/>
      <c r="E136" s="160"/>
    </row>
    <row r="137" spans="1:5" s="124" customFormat="1" x14ac:dyDescent="0.25">
      <c r="A137" s="140">
        <v>6415</v>
      </c>
      <c r="B137" s="98" t="s">
        <v>7</v>
      </c>
      <c r="C137" s="99">
        <f t="shared" ref="C137" si="37">SUM(C138:C143)</f>
        <v>0</v>
      </c>
      <c r="D137" s="99">
        <f t="shared" ref="D137:E137" si="38">SUM(D138:D143)</f>
        <v>0</v>
      </c>
      <c r="E137" s="99">
        <f t="shared" si="38"/>
        <v>0</v>
      </c>
    </row>
    <row r="138" spans="1:5" s="124" customFormat="1" x14ac:dyDescent="0.25">
      <c r="A138" s="97"/>
      <c r="B138" s="123">
        <v>3210</v>
      </c>
      <c r="C138" s="160"/>
      <c r="D138" s="160"/>
      <c r="E138" s="160"/>
    </row>
    <row r="139" spans="1:5" s="124" customFormat="1" x14ac:dyDescent="0.25">
      <c r="A139" s="97"/>
      <c r="B139" s="123">
        <v>4910</v>
      </c>
      <c r="C139" s="160"/>
      <c r="D139" s="160"/>
      <c r="E139" s="160"/>
    </row>
    <row r="140" spans="1:5" s="124" customFormat="1" x14ac:dyDescent="0.25">
      <c r="A140" s="97"/>
      <c r="B140" s="123">
        <v>5410</v>
      </c>
      <c r="C140" s="160"/>
      <c r="D140" s="160"/>
      <c r="E140" s="160"/>
    </row>
    <row r="141" spans="1:5" s="124" customFormat="1" x14ac:dyDescent="0.25">
      <c r="A141" s="97"/>
      <c r="B141" s="123">
        <v>6210</v>
      </c>
      <c r="C141" s="160"/>
      <c r="D141" s="160"/>
      <c r="E141" s="160"/>
    </row>
    <row r="142" spans="1:5" s="124" customFormat="1" x14ac:dyDescent="0.25">
      <c r="A142" s="97"/>
      <c r="B142" s="123">
        <v>7210</v>
      </c>
      <c r="C142" s="160"/>
      <c r="D142" s="160"/>
      <c r="E142" s="160"/>
    </row>
    <row r="143" spans="1:5" s="124" customFormat="1" x14ac:dyDescent="0.25">
      <c r="A143" s="97"/>
      <c r="B143" s="123">
        <v>8210</v>
      </c>
      <c r="C143" s="160"/>
      <c r="D143" s="160"/>
      <c r="E143" s="160"/>
    </row>
    <row r="144" spans="1:5" s="124" customFormat="1" x14ac:dyDescent="0.25">
      <c r="A144" s="140">
        <v>6416</v>
      </c>
      <c r="B144" s="98" t="s">
        <v>214</v>
      </c>
      <c r="C144" s="99">
        <f t="shared" ref="C144" si="39">SUM(C145:C150)</f>
        <v>0</v>
      </c>
      <c r="D144" s="99">
        <f t="shared" ref="D144:E144" si="40">SUM(D145:D150)</f>
        <v>0</v>
      </c>
      <c r="E144" s="99">
        <f t="shared" si="40"/>
        <v>0</v>
      </c>
    </row>
    <row r="145" spans="1:5" s="124" customFormat="1" x14ac:dyDescent="0.25">
      <c r="A145" s="97"/>
      <c r="B145" s="123">
        <v>3210</v>
      </c>
      <c r="C145" s="160"/>
      <c r="D145" s="160"/>
      <c r="E145" s="160"/>
    </row>
    <row r="146" spans="1:5" s="124" customFormat="1" x14ac:dyDescent="0.25">
      <c r="A146" s="97"/>
      <c r="B146" s="123">
        <v>4910</v>
      </c>
      <c r="C146" s="160"/>
      <c r="D146" s="160"/>
      <c r="E146" s="160"/>
    </row>
    <row r="147" spans="1:5" s="124" customFormat="1" x14ac:dyDescent="0.25">
      <c r="A147" s="97"/>
      <c r="B147" s="123">
        <v>5410</v>
      </c>
      <c r="C147" s="160"/>
      <c r="D147" s="160"/>
      <c r="E147" s="160"/>
    </row>
    <row r="148" spans="1:5" s="124" customFormat="1" x14ac:dyDescent="0.25">
      <c r="A148" s="97"/>
      <c r="B148" s="123">
        <v>6210</v>
      </c>
      <c r="C148" s="160"/>
      <c r="D148" s="160"/>
      <c r="E148" s="160"/>
    </row>
    <row r="149" spans="1:5" s="124" customFormat="1" x14ac:dyDescent="0.25">
      <c r="A149" s="97"/>
      <c r="B149" s="123">
        <v>7210</v>
      </c>
      <c r="C149" s="160"/>
      <c r="D149" s="160"/>
      <c r="E149" s="160"/>
    </row>
    <row r="150" spans="1:5" s="124" customFormat="1" x14ac:dyDescent="0.25">
      <c r="A150" s="97"/>
      <c r="B150" s="123">
        <v>8210</v>
      </c>
      <c r="C150" s="160"/>
      <c r="D150" s="160"/>
      <c r="E150" s="160"/>
    </row>
    <row r="151" spans="1:5" s="124" customFormat="1" ht="25.5" x14ac:dyDescent="0.25">
      <c r="A151" s="140">
        <v>6417</v>
      </c>
      <c r="B151" s="98" t="s">
        <v>8</v>
      </c>
      <c r="C151" s="99">
        <f t="shared" ref="C151" si="41">SUM(C152:C157)</f>
        <v>0</v>
      </c>
      <c r="D151" s="99">
        <f t="shared" ref="D151:E151" si="42">SUM(D152:D157)</f>
        <v>0</v>
      </c>
      <c r="E151" s="99">
        <f t="shared" si="42"/>
        <v>0</v>
      </c>
    </row>
    <row r="152" spans="1:5" s="124" customFormat="1" x14ac:dyDescent="0.25">
      <c r="A152" s="97"/>
      <c r="B152" s="123">
        <v>3210</v>
      </c>
      <c r="C152" s="160"/>
      <c r="D152" s="160"/>
      <c r="E152" s="160"/>
    </row>
    <row r="153" spans="1:5" s="124" customFormat="1" x14ac:dyDescent="0.25">
      <c r="A153" s="97"/>
      <c r="B153" s="123">
        <v>4910</v>
      </c>
      <c r="C153" s="160"/>
      <c r="D153" s="160"/>
      <c r="E153" s="160"/>
    </row>
    <row r="154" spans="1:5" s="124" customFormat="1" x14ac:dyDescent="0.25">
      <c r="A154" s="97"/>
      <c r="B154" s="123">
        <v>5410</v>
      </c>
      <c r="C154" s="160"/>
      <c r="D154" s="160"/>
      <c r="E154" s="160"/>
    </row>
    <row r="155" spans="1:5" s="124" customFormat="1" x14ac:dyDescent="0.25">
      <c r="A155" s="97"/>
      <c r="B155" s="123">
        <v>6210</v>
      </c>
      <c r="C155" s="160"/>
      <c r="D155" s="160"/>
      <c r="E155" s="160"/>
    </row>
    <row r="156" spans="1:5" s="124" customFormat="1" x14ac:dyDescent="0.25">
      <c r="A156" s="97"/>
      <c r="B156" s="123">
        <v>7210</v>
      </c>
      <c r="C156" s="160"/>
      <c r="D156" s="160"/>
      <c r="E156" s="160"/>
    </row>
    <row r="157" spans="1:5" s="124" customFormat="1" x14ac:dyDescent="0.25">
      <c r="A157" s="97"/>
      <c r="B157" s="123">
        <v>8210</v>
      </c>
      <c r="C157" s="160"/>
      <c r="D157" s="160"/>
      <c r="E157" s="160"/>
    </row>
    <row r="158" spans="1:5" s="124" customFormat="1" x14ac:dyDescent="0.25">
      <c r="A158" s="140">
        <v>6419</v>
      </c>
      <c r="B158" s="98" t="s">
        <v>215</v>
      </c>
      <c r="C158" s="99">
        <f t="shared" ref="C158" si="43">SUM(C159:C164)</f>
        <v>0</v>
      </c>
      <c r="D158" s="99">
        <f t="shared" ref="D158:E158" si="44">SUM(D159:D164)</f>
        <v>0</v>
      </c>
      <c r="E158" s="99">
        <f t="shared" si="44"/>
        <v>0</v>
      </c>
    </row>
    <row r="159" spans="1:5" s="124" customFormat="1" x14ac:dyDescent="0.25">
      <c r="A159" s="97"/>
      <c r="B159" s="123">
        <v>3210</v>
      </c>
      <c r="C159" s="160"/>
      <c r="D159" s="160"/>
      <c r="E159" s="160"/>
    </row>
    <row r="160" spans="1:5" s="124" customFormat="1" x14ac:dyDescent="0.25">
      <c r="A160" s="97"/>
      <c r="B160" s="123">
        <v>4910</v>
      </c>
      <c r="C160" s="160"/>
      <c r="D160" s="160"/>
      <c r="E160" s="160"/>
    </row>
    <row r="161" spans="1:5" s="124" customFormat="1" x14ac:dyDescent="0.25">
      <c r="A161" s="97"/>
      <c r="B161" s="123">
        <v>5410</v>
      </c>
      <c r="C161" s="160"/>
      <c r="D161" s="160"/>
      <c r="E161" s="160"/>
    </row>
    <row r="162" spans="1:5" s="124" customFormat="1" x14ac:dyDescent="0.25">
      <c r="A162" s="97"/>
      <c r="B162" s="123">
        <v>6210</v>
      </c>
      <c r="C162" s="160"/>
      <c r="D162" s="160"/>
      <c r="E162" s="160"/>
    </row>
    <row r="163" spans="1:5" s="124" customFormat="1" x14ac:dyDescent="0.25">
      <c r="A163" s="97"/>
      <c r="B163" s="123">
        <v>7210</v>
      </c>
      <c r="C163" s="160"/>
      <c r="D163" s="160"/>
      <c r="E163" s="160"/>
    </row>
    <row r="164" spans="1:5" s="124" customFormat="1" x14ac:dyDescent="0.25">
      <c r="A164" s="97"/>
      <c r="B164" s="123">
        <v>8210</v>
      </c>
      <c r="C164" s="160"/>
      <c r="D164" s="160"/>
      <c r="E164" s="160"/>
    </row>
    <row r="165" spans="1:5" s="124" customFormat="1" x14ac:dyDescent="0.25">
      <c r="A165" s="139">
        <v>642</v>
      </c>
      <c r="B165" s="155" t="s">
        <v>243</v>
      </c>
      <c r="C165" s="141">
        <f>SUM(C166,C173,C180,C187,C194)</f>
        <v>0</v>
      </c>
      <c r="D165" s="141">
        <f>SUM(D166,D173,D180,D187,D194)</f>
        <v>0</v>
      </c>
      <c r="E165" s="141">
        <f>SUM(E166,E173,E180,E187,E194)</f>
        <v>0</v>
      </c>
    </row>
    <row r="166" spans="1:5" s="124" customFormat="1" x14ac:dyDescent="0.25">
      <c r="A166" s="140">
        <v>6421</v>
      </c>
      <c r="B166" s="98" t="s">
        <v>9</v>
      </c>
      <c r="C166" s="99">
        <f t="shared" ref="C166" si="45">SUM(C167:C172)</f>
        <v>0</v>
      </c>
      <c r="D166" s="99">
        <f t="shared" ref="D166:E166" si="46">SUM(D167:D172)</f>
        <v>0</v>
      </c>
      <c r="E166" s="99">
        <f t="shared" si="46"/>
        <v>0</v>
      </c>
    </row>
    <row r="167" spans="1:5" s="124" customFormat="1" x14ac:dyDescent="0.25">
      <c r="A167" s="97"/>
      <c r="B167" s="123">
        <v>3210</v>
      </c>
      <c r="C167" s="160"/>
      <c r="D167" s="160"/>
      <c r="E167" s="160"/>
    </row>
    <row r="168" spans="1:5" s="124" customFormat="1" x14ac:dyDescent="0.25">
      <c r="A168" s="97"/>
      <c r="B168" s="123">
        <v>4910</v>
      </c>
      <c r="C168" s="160"/>
      <c r="D168" s="160"/>
      <c r="E168" s="160"/>
    </row>
    <row r="169" spans="1:5" s="124" customFormat="1" x14ac:dyDescent="0.25">
      <c r="A169" s="97"/>
      <c r="B169" s="123">
        <v>5410</v>
      </c>
      <c r="C169" s="160"/>
      <c r="D169" s="160"/>
      <c r="E169" s="160"/>
    </row>
    <row r="170" spans="1:5" s="124" customFormat="1" x14ac:dyDescent="0.25">
      <c r="A170" s="97"/>
      <c r="B170" s="123">
        <v>6210</v>
      </c>
      <c r="C170" s="160"/>
      <c r="D170" s="160"/>
      <c r="E170" s="160"/>
    </row>
    <row r="171" spans="1:5" s="124" customFormat="1" x14ac:dyDescent="0.25">
      <c r="A171" s="97"/>
      <c r="B171" s="123">
        <v>7210</v>
      </c>
      <c r="C171" s="160"/>
      <c r="D171" s="160"/>
      <c r="E171" s="160"/>
    </row>
    <row r="172" spans="1:5" s="124" customFormat="1" x14ac:dyDescent="0.25">
      <c r="A172" s="97"/>
      <c r="B172" s="123">
        <v>8210</v>
      </c>
      <c r="C172" s="160"/>
      <c r="D172" s="160"/>
      <c r="E172" s="160"/>
    </row>
    <row r="173" spans="1:5" s="124" customFormat="1" x14ac:dyDescent="0.25">
      <c r="A173" s="140">
        <v>6422</v>
      </c>
      <c r="B173" s="98" t="s">
        <v>10</v>
      </c>
      <c r="C173" s="99">
        <f t="shared" ref="C173" si="47">SUM(C174:C179)</f>
        <v>0</v>
      </c>
      <c r="D173" s="99">
        <f t="shared" ref="D173:E173" si="48">SUM(D174:D179)</f>
        <v>0</v>
      </c>
      <c r="E173" s="99">
        <f t="shared" si="48"/>
        <v>0</v>
      </c>
    </row>
    <row r="174" spans="1:5" s="124" customFormat="1" x14ac:dyDescent="0.25">
      <c r="A174" s="97"/>
      <c r="B174" s="123">
        <v>3210</v>
      </c>
      <c r="C174" s="160"/>
      <c r="D174" s="160"/>
      <c r="E174" s="160"/>
    </row>
    <row r="175" spans="1:5" s="124" customFormat="1" x14ac:dyDescent="0.25">
      <c r="A175" s="97"/>
      <c r="B175" s="123">
        <v>4910</v>
      </c>
      <c r="C175" s="160"/>
      <c r="D175" s="160"/>
      <c r="E175" s="160"/>
    </row>
    <row r="176" spans="1:5" s="124" customFormat="1" x14ac:dyDescent="0.25">
      <c r="A176" s="97"/>
      <c r="B176" s="123">
        <v>5410</v>
      </c>
      <c r="C176" s="160"/>
      <c r="D176" s="160"/>
      <c r="E176" s="160"/>
    </row>
    <row r="177" spans="1:5" s="124" customFormat="1" x14ac:dyDescent="0.25">
      <c r="A177" s="97"/>
      <c r="B177" s="123">
        <v>6210</v>
      </c>
      <c r="C177" s="160"/>
      <c r="D177" s="160"/>
      <c r="E177" s="160"/>
    </row>
    <row r="178" spans="1:5" s="124" customFormat="1" x14ac:dyDescent="0.25">
      <c r="A178" s="97"/>
      <c r="B178" s="123">
        <v>7210</v>
      </c>
      <c r="C178" s="160"/>
      <c r="D178" s="160"/>
      <c r="E178" s="160"/>
    </row>
    <row r="179" spans="1:5" s="124" customFormat="1" x14ac:dyDescent="0.25">
      <c r="A179" s="97"/>
      <c r="B179" s="123">
        <v>8210</v>
      </c>
      <c r="C179" s="160"/>
      <c r="D179" s="160"/>
      <c r="E179" s="160"/>
    </row>
    <row r="180" spans="1:5" s="124" customFormat="1" x14ac:dyDescent="0.25">
      <c r="A180" s="140">
        <v>6423</v>
      </c>
      <c r="B180" s="98" t="s">
        <v>11</v>
      </c>
      <c r="C180" s="99">
        <f t="shared" ref="C180" si="49">SUM(C181:C186)</f>
        <v>0</v>
      </c>
      <c r="D180" s="99">
        <f t="shared" ref="D180:E180" si="50">SUM(D181:D186)</f>
        <v>0</v>
      </c>
      <c r="E180" s="99">
        <f t="shared" si="50"/>
        <v>0</v>
      </c>
    </row>
    <row r="181" spans="1:5" s="124" customFormat="1" x14ac:dyDescent="0.25">
      <c r="A181" s="97"/>
      <c r="B181" s="123">
        <v>3210</v>
      </c>
      <c r="C181" s="160"/>
      <c r="D181" s="160"/>
      <c r="E181" s="160"/>
    </row>
    <row r="182" spans="1:5" s="124" customFormat="1" x14ac:dyDescent="0.25">
      <c r="A182" s="97"/>
      <c r="B182" s="123">
        <v>4910</v>
      </c>
      <c r="C182" s="160"/>
      <c r="D182" s="160"/>
      <c r="E182" s="160"/>
    </row>
    <row r="183" spans="1:5" s="124" customFormat="1" x14ac:dyDescent="0.25">
      <c r="A183" s="97"/>
      <c r="B183" s="123">
        <v>5410</v>
      </c>
      <c r="C183" s="160"/>
      <c r="D183" s="160"/>
      <c r="E183" s="160"/>
    </row>
    <row r="184" spans="1:5" s="124" customFormat="1" x14ac:dyDescent="0.25">
      <c r="A184" s="97"/>
      <c r="B184" s="123">
        <v>6210</v>
      </c>
      <c r="C184" s="160"/>
      <c r="D184" s="160"/>
      <c r="E184" s="160"/>
    </row>
    <row r="185" spans="1:5" s="124" customFormat="1" x14ac:dyDescent="0.25">
      <c r="A185" s="97"/>
      <c r="B185" s="123">
        <v>7210</v>
      </c>
      <c r="C185" s="160"/>
      <c r="D185" s="160"/>
      <c r="E185" s="160"/>
    </row>
    <row r="186" spans="1:5" s="124" customFormat="1" x14ac:dyDescent="0.25">
      <c r="A186" s="97"/>
      <c r="B186" s="123">
        <v>8210</v>
      </c>
      <c r="C186" s="160"/>
      <c r="D186" s="160"/>
      <c r="E186" s="160"/>
    </row>
    <row r="187" spans="1:5" s="124" customFormat="1" x14ac:dyDescent="0.25">
      <c r="A187" s="140">
        <v>6425</v>
      </c>
      <c r="B187" s="101" t="s">
        <v>12</v>
      </c>
      <c r="C187" s="99">
        <f t="shared" ref="C187" si="51">SUM(C188:C193)</f>
        <v>0</v>
      </c>
      <c r="D187" s="99">
        <f t="shared" ref="D187:E187" si="52">SUM(D188:D193)</f>
        <v>0</v>
      </c>
      <c r="E187" s="99">
        <f t="shared" si="52"/>
        <v>0</v>
      </c>
    </row>
    <row r="188" spans="1:5" s="124" customFormat="1" x14ac:dyDescent="0.25">
      <c r="A188" s="97"/>
      <c r="B188" s="123">
        <v>3210</v>
      </c>
      <c r="C188" s="160"/>
      <c r="D188" s="160"/>
      <c r="E188" s="160"/>
    </row>
    <row r="189" spans="1:5" s="124" customFormat="1" x14ac:dyDescent="0.25">
      <c r="A189" s="97"/>
      <c r="B189" s="123">
        <v>4910</v>
      </c>
      <c r="C189" s="160"/>
      <c r="D189" s="160"/>
      <c r="E189" s="160"/>
    </row>
    <row r="190" spans="1:5" s="124" customFormat="1" x14ac:dyDescent="0.25">
      <c r="A190" s="97"/>
      <c r="B190" s="123">
        <v>5410</v>
      </c>
      <c r="C190" s="160"/>
      <c r="D190" s="160"/>
      <c r="E190" s="160"/>
    </row>
    <row r="191" spans="1:5" s="124" customFormat="1" x14ac:dyDescent="0.25">
      <c r="A191" s="97"/>
      <c r="B191" s="123">
        <v>6210</v>
      </c>
      <c r="C191" s="160"/>
      <c r="D191" s="160"/>
      <c r="E191" s="160"/>
    </row>
    <row r="192" spans="1:5" s="124" customFormat="1" x14ac:dyDescent="0.25">
      <c r="A192" s="97"/>
      <c r="B192" s="123">
        <v>7210</v>
      </c>
      <c r="C192" s="160"/>
      <c r="D192" s="160"/>
      <c r="E192" s="160"/>
    </row>
    <row r="193" spans="1:5" s="124" customFormat="1" x14ac:dyDescent="0.25">
      <c r="A193" s="97"/>
      <c r="B193" s="123">
        <v>8210</v>
      </c>
      <c r="C193" s="160"/>
      <c r="D193" s="160"/>
      <c r="E193" s="160"/>
    </row>
    <row r="194" spans="1:5" s="124" customFormat="1" x14ac:dyDescent="0.25">
      <c r="A194" s="140">
        <v>6429</v>
      </c>
      <c r="B194" s="98" t="s">
        <v>13</v>
      </c>
      <c r="C194" s="99">
        <f t="shared" ref="C194" si="53">SUM(C195:C200)</f>
        <v>0</v>
      </c>
      <c r="D194" s="99">
        <f t="shared" ref="D194:E194" si="54">SUM(D195:D200)</f>
        <v>0</v>
      </c>
      <c r="E194" s="99">
        <f t="shared" si="54"/>
        <v>0</v>
      </c>
    </row>
    <row r="195" spans="1:5" s="124" customFormat="1" x14ac:dyDescent="0.25">
      <c r="A195" s="97"/>
      <c r="B195" s="123">
        <v>3210</v>
      </c>
      <c r="C195" s="160"/>
      <c r="D195" s="160"/>
      <c r="E195" s="160"/>
    </row>
    <row r="196" spans="1:5" s="124" customFormat="1" x14ac:dyDescent="0.25">
      <c r="A196" s="97"/>
      <c r="B196" s="123">
        <v>4910</v>
      </c>
      <c r="C196" s="160"/>
      <c r="D196" s="160"/>
      <c r="E196" s="160"/>
    </row>
    <row r="197" spans="1:5" s="124" customFormat="1" x14ac:dyDescent="0.25">
      <c r="A197" s="97"/>
      <c r="B197" s="123">
        <v>5410</v>
      </c>
      <c r="C197" s="160"/>
      <c r="D197" s="160"/>
      <c r="E197" s="160"/>
    </row>
    <row r="198" spans="1:5" s="124" customFormat="1" x14ac:dyDescent="0.25">
      <c r="A198" s="97"/>
      <c r="B198" s="123">
        <v>6210</v>
      </c>
      <c r="C198" s="160"/>
      <c r="D198" s="160"/>
      <c r="E198" s="160"/>
    </row>
    <row r="199" spans="1:5" s="124" customFormat="1" x14ac:dyDescent="0.25">
      <c r="A199" s="97"/>
      <c r="B199" s="123">
        <v>7210</v>
      </c>
      <c r="C199" s="160"/>
      <c r="D199" s="160"/>
      <c r="E199" s="160"/>
    </row>
    <row r="200" spans="1:5" s="124" customFormat="1" x14ac:dyDescent="0.25">
      <c r="A200" s="97"/>
      <c r="B200" s="123">
        <v>8210</v>
      </c>
      <c r="C200" s="160"/>
      <c r="D200" s="160"/>
      <c r="E200" s="160"/>
    </row>
    <row r="201" spans="1:5" s="124" customFormat="1" x14ac:dyDescent="0.25">
      <c r="A201" s="139">
        <v>643</v>
      </c>
      <c r="B201" s="155" t="s">
        <v>244</v>
      </c>
      <c r="C201" s="141">
        <f>SUM(C202)</f>
        <v>0</v>
      </c>
      <c r="D201" s="141">
        <f>SUM(D202)</f>
        <v>0</v>
      </c>
      <c r="E201" s="141">
        <f>SUM(E202)</f>
        <v>0</v>
      </c>
    </row>
    <row r="202" spans="1:5" s="124" customFormat="1" ht="25.5" x14ac:dyDescent="0.25">
      <c r="A202" s="140">
        <v>6435</v>
      </c>
      <c r="B202" s="98" t="s">
        <v>14</v>
      </c>
      <c r="C202" s="99">
        <f t="shared" ref="C202" si="55">SUM(C203:C208)</f>
        <v>0</v>
      </c>
      <c r="D202" s="99">
        <f t="shared" ref="D202:E202" si="56">SUM(D203:D208)</f>
        <v>0</v>
      </c>
      <c r="E202" s="99">
        <f t="shared" si="56"/>
        <v>0</v>
      </c>
    </row>
    <row r="203" spans="1:5" s="124" customFormat="1" x14ac:dyDescent="0.25">
      <c r="A203" s="97"/>
      <c r="B203" s="123">
        <v>3210</v>
      </c>
      <c r="C203" s="160"/>
      <c r="D203" s="160"/>
      <c r="E203" s="160"/>
    </row>
    <row r="204" spans="1:5" s="124" customFormat="1" x14ac:dyDescent="0.25">
      <c r="A204" s="97"/>
      <c r="B204" s="123">
        <v>4910</v>
      </c>
      <c r="C204" s="160"/>
      <c r="D204" s="160"/>
      <c r="E204" s="160"/>
    </row>
    <row r="205" spans="1:5" s="124" customFormat="1" x14ac:dyDescent="0.25">
      <c r="A205" s="97"/>
      <c r="B205" s="123">
        <v>5410</v>
      </c>
      <c r="C205" s="160"/>
      <c r="D205" s="160"/>
      <c r="E205" s="160"/>
    </row>
    <row r="206" spans="1:5" s="124" customFormat="1" x14ac:dyDescent="0.25">
      <c r="A206" s="97"/>
      <c r="B206" s="123">
        <v>6210</v>
      </c>
      <c r="C206" s="160"/>
      <c r="D206" s="160"/>
      <c r="E206" s="160"/>
    </row>
    <row r="207" spans="1:5" s="124" customFormat="1" x14ac:dyDescent="0.25">
      <c r="A207" s="97"/>
      <c r="B207" s="123">
        <v>7210</v>
      </c>
      <c r="C207" s="160"/>
      <c r="D207" s="160"/>
      <c r="E207" s="160"/>
    </row>
    <row r="208" spans="1:5" s="124" customFormat="1" x14ac:dyDescent="0.25">
      <c r="A208" s="97"/>
      <c r="B208" s="123">
        <v>8210</v>
      </c>
      <c r="C208" s="160"/>
      <c r="D208" s="160"/>
      <c r="E208" s="160"/>
    </row>
    <row r="209" spans="1:5" s="124" customFormat="1" x14ac:dyDescent="0.25">
      <c r="A209" s="139">
        <v>651</v>
      </c>
      <c r="B209" s="155" t="s">
        <v>245</v>
      </c>
      <c r="C209" s="141">
        <f t="shared" ref="C209:E209" si="57">SUM(C210)</f>
        <v>0</v>
      </c>
      <c r="D209" s="141">
        <f t="shared" si="57"/>
        <v>0</v>
      </c>
      <c r="E209" s="141">
        <f t="shared" si="57"/>
        <v>0</v>
      </c>
    </row>
    <row r="210" spans="1:5" s="124" customFormat="1" x14ac:dyDescent="0.25">
      <c r="A210" s="142">
        <v>6514</v>
      </c>
      <c r="B210" s="102" t="s">
        <v>15</v>
      </c>
      <c r="C210" s="99">
        <f t="shared" ref="C210" si="58">SUM(C211:C216)</f>
        <v>0</v>
      </c>
      <c r="D210" s="99">
        <f t="shared" ref="D210:E210" si="59">SUM(D211:D216)</f>
        <v>0</v>
      </c>
      <c r="E210" s="99">
        <f t="shared" si="59"/>
        <v>0</v>
      </c>
    </row>
    <row r="211" spans="1:5" s="124" customFormat="1" x14ac:dyDescent="0.25">
      <c r="A211" s="97"/>
      <c r="B211" s="123">
        <v>3210</v>
      </c>
      <c r="C211" s="160"/>
      <c r="D211" s="160"/>
      <c r="E211" s="160"/>
    </row>
    <row r="212" spans="1:5" s="124" customFormat="1" x14ac:dyDescent="0.25">
      <c r="A212" s="97"/>
      <c r="B212" s="123">
        <v>4910</v>
      </c>
      <c r="C212" s="160"/>
      <c r="D212" s="160"/>
      <c r="E212" s="160"/>
    </row>
    <row r="213" spans="1:5" s="124" customFormat="1" x14ac:dyDescent="0.25">
      <c r="A213" s="97"/>
      <c r="B213" s="123">
        <v>5410</v>
      </c>
      <c r="C213" s="160"/>
      <c r="D213" s="160"/>
      <c r="E213" s="160"/>
    </row>
    <row r="214" spans="1:5" s="124" customFormat="1" x14ac:dyDescent="0.25">
      <c r="A214" s="97"/>
      <c r="B214" s="123">
        <v>6210</v>
      </c>
      <c r="C214" s="160"/>
      <c r="D214" s="160"/>
      <c r="E214" s="160"/>
    </row>
    <row r="215" spans="1:5" s="124" customFormat="1" x14ac:dyDescent="0.25">
      <c r="A215" s="97"/>
      <c r="B215" s="123">
        <v>7210</v>
      </c>
      <c r="C215" s="160"/>
      <c r="D215" s="160"/>
      <c r="E215" s="160"/>
    </row>
    <row r="216" spans="1:5" s="124" customFormat="1" x14ac:dyDescent="0.25">
      <c r="A216" s="97"/>
      <c r="B216" s="123">
        <v>8210</v>
      </c>
      <c r="C216" s="160"/>
      <c r="D216" s="160"/>
      <c r="E216" s="160"/>
    </row>
    <row r="217" spans="1:5" s="124" customFormat="1" x14ac:dyDescent="0.25">
      <c r="A217" s="139">
        <v>652</v>
      </c>
      <c r="B217" s="155" t="s">
        <v>246</v>
      </c>
      <c r="C217" s="141">
        <f>SUM(C218)</f>
        <v>6500</v>
      </c>
      <c r="D217" s="141">
        <f t="shared" ref="D217:E217" si="60">SUM(D218)</f>
        <v>-1650</v>
      </c>
      <c r="E217" s="141">
        <f t="shared" si="60"/>
        <v>4850</v>
      </c>
    </row>
    <row r="218" spans="1:5" s="124" customFormat="1" x14ac:dyDescent="0.25">
      <c r="A218" s="140">
        <v>6526</v>
      </c>
      <c r="B218" s="98" t="s">
        <v>16</v>
      </c>
      <c r="C218" s="99">
        <f t="shared" ref="C218" si="61">SUM(C219:C224)</f>
        <v>6500</v>
      </c>
      <c r="D218" s="99">
        <f t="shared" ref="D218:E218" si="62">SUM(D219:D224)</f>
        <v>-1650</v>
      </c>
      <c r="E218" s="99">
        <f t="shared" si="62"/>
        <v>4850</v>
      </c>
    </row>
    <row r="219" spans="1:5" s="124" customFormat="1" x14ac:dyDescent="0.25">
      <c r="A219" s="97"/>
      <c r="B219" s="123">
        <v>3210</v>
      </c>
      <c r="C219" s="160">
        <v>6500</v>
      </c>
      <c r="D219" s="160">
        <v>-1650</v>
      </c>
      <c r="E219" s="160">
        <v>4850</v>
      </c>
    </row>
    <row r="220" spans="1:5" s="124" customFormat="1" x14ac:dyDescent="0.25">
      <c r="A220" s="97"/>
      <c r="B220" s="123">
        <v>4910</v>
      </c>
      <c r="C220" s="160"/>
      <c r="D220" s="160"/>
      <c r="E220" s="160"/>
    </row>
    <row r="221" spans="1:5" s="124" customFormat="1" x14ac:dyDescent="0.25">
      <c r="A221" s="97"/>
      <c r="B221" s="123">
        <v>5410</v>
      </c>
      <c r="C221" s="160"/>
      <c r="D221" s="160"/>
      <c r="E221" s="160"/>
    </row>
    <row r="222" spans="1:5" s="124" customFormat="1" x14ac:dyDescent="0.25">
      <c r="A222" s="97"/>
      <c r="B222" s="123">
        <v>6210</v>
      </c>
      <c r="C222" s="160"/>
      <c r="D222" s="160"/>
      <c r="E222" s="160"/>
    </row>
    <row r="223" spans="1:5" s="124" customFormat="1" x14ac:dyDescent="0.25">
      <c r="A223" s="97"/>
      <c r="B223" s="123">
        <v>7210</v>
      </c>
      <c r="C223" s="160"/>
      <c r="D223" s="160"/>
      <c r="E223" s="160"/>
    </row>
    <row r="224" spans="1:5" s="124" customFormat="1" x14ac:dyDescent="0.25">
      <c r="A224" s="97"/>
      <c r="B224" s="123">
        <v>8210</v>
      </c>
      <c r="C224" s="160"/>
      <c r="D224" s="160"/>
      <c r="E224" s="160"/>
    </row>
    <row r="225" spans="1:5" s="124" customFormat="1" x14ac:dyDescent="0.25">
      <c r="A225" s="139">
        <v>661</v>
      </c>
      <c r="B225" s="155" t="s">
        <v>247</v>
      </c>
      <c r="C225" s="141">
        <f>SUM(C226,C233)</f>
        <v>34000</v>
      </c>
      <c r="D225" s="141">
        <f>SUM(D226,D233)</f>
        <v>10975</v>
      </c>
      <c r="E225" s="141">
        <f>SUM(E226,E233)</f>
        <v>44975</v>
      </c>
    </row>
    <row r="226" spans="1:5" s="124" customFormat="1" x14ac:dyDescent="0.25">
      <c r="A226" s="140">
        <v>6614</v>
      </c>
      <c r="B226" s="98" t="s">
        <v>17</v>
      </c>
      <c r="C226" s="99">
        <f t="shared" ref="C226" si="63">SUM(C227:C232)</f>
        <v>4000</v>
      </c>
      <c r="D226" s="99">
        <f t="shared" ref="D226:E226" si="64">SUM(D227:D232)</f>
        <v>0</v>
      </c>
      <c r="E226" s="99">
        <f t="shared" si="64"/>
        <v>4000</v>
      </c>
    </row>
    <row r="227" spans="1:5" s="124" customFormat="1" x14ac:dyDescent="0.25">
      <c r="A227" s="97"/>
      <c r="B227" s="123">
        <v>3210</v>
      </c>
      <c r="C227" s="160">
        <v>4000</v>
      </c>
      <c r="D227" s="160">
        <v>0</v>
      </c>
      <c r="E227" s="160">
        <v>4000</v>
      </c>
    </row>
    <row r="228" spans="1:5" s="124" customFormat="1" x14ac:dyDescent="0.25">
      <c r="A228" s="97"/>
      <c r="B228" s="123">
        <v>4910</v>
      </c>
      <c r="C228" s="160"/>
      <c r="D228" s="160"/>
      <c r="E228" s="160"/>
    </row>
    <row r="229" spans="1:5" s="124" customFormat="1" x14ac:dyDescent="0.25">
      <c r="A229" s="97"/>
      <c r="B229" s="123">
        <v>5410</v>
      </c>
      <c r="C229" s="160"/>
      <c r="D229" s="160"/>
      <c r="E229" s="160"/>
    </row>
    <row r="230" spans="1:5" s="124" customFormat="1" x14ac:dyDescent="0.25">
      <c r="A230" s="97"/>
      <c r="B230" s="123">
        <v>6210</v>
      </c>
      <c r="C230" s="160"/>
      <c r="D230" s="160"/>
      <c r="E230" s="160"/>
    </row>
    <row r="231" spans="1:5" s="124" customFormat="1" x14ac:dyDescent="0.25">
      <c r="A231" s="97"/>
      <c r="B231" s="123">
        <v>7210</v>
      </c>
      <c r="C231" s="160"/>
      <c r="D231" s="160"/>
      <c r="E231" s="160"/>
    </row>
    <row r="232" spans="1:5" s="124" customFormat="1" x14ac:dyDescent="0.25">
      <c r="A232" s="97"/>
      <c r="B232" s="123">
        <v>8210</v>
      </c>
      <c r="C232" s="160"/>
      <c r="D232" s="160"/>
      <c r="E232" s="160"/>
    </row>
    <row r="233" spans="1:5" s="124" customFormat="1" x14ac:dyDescent="0.25">
      <c r="A233" s="142">
        <v>6615</v>
      </c>
      <c r="B233" s="102" t="s">
        <v>18</v>
      </c>
      <c r="C233" s="99">
        <f t="shared" ref="C233" si="65">SUM(C234:C239)</f>
        <v>30000</v>
      </c>
      <c r="D233" s="99">
        <f t="shared" ref="D233:E233" si="66">SUM(D234:D239)</f>
        <v>10975</v>
      </c>
      <c r="E233" s="99">
        <f t="shared" si="66"/>
        <v>40975</v>
      </c>
    </row>
    <row r="234" spans="1:5" s="124" customFormat="1" x14ac:dyDescent="0.25">
      <c r="A234" s="97"/>
      <c r="B234" s="123">
        <v>3210</v>
      </c>
      <c r="C234" s="160">
        <v>30000</v>
      </c>
      <c r="D234" s="160">
        <v>10975</v>
      </c>
      <c r="E234" s="160">
        <v>40975</v>
      </c>
    </row>
    <row r="235" spans="1:5" s="124" customFormat="1" x14ac:dyDescent="0.25">
      <c r="A235" s="97"/>
      <c r="B235" s="123">
        <v>4910</v>
      </c>
      <c r="C235" s="160"/>
      <c r="D235" s="160"/>
      <c r="E235" s="160"/>
    </row>
    <row r="236" spans="1:5" s="124" customFormat="1" x14ac:dyDescent="0.25">
      <c r="A236" s="97"/>
      <c r="B236" s="123">
        <v>5410</v>
      </c>
      <c r="C236" s="160"/>
      <c r="D236" s="160"/>
      <c r="E236" s="160"/>
    </row>
    <row r="237" spans="1:5" s="124" customFormat="1" x14ac:dyDescent="0.25">
      <c r="A237" s="97"/>
      <c r="B237" s="123">
        <v>6210</v>
      </c>
      <c r="C237" s="160"/>
      <c r="D237" s="160"/>
      <c r="E237" s="160"/>
    </row>
    <row r="238" spans="1:5" s="124" customFormat="1" x14ac:dyDescent="0.25">
      <c r="A238" s="97"/>
      <c r="B238" s="123">
        <v>7210</v>
      </c>
      <c r="C238" s="160"/>
      <c r="D238" s="160"/>
      <c r="E238" s="160"/>
    </row>
    <row r="239" spans="1:5" s="124" customFormat="1" x14ac:dyDescent="0.25">
      <c r="A239" s="97"/>
      <c r="B239" s="123">
        <v>8210</v>
      </c>
      <c r="C239" s="160"/>
      <c r="D239" s="160"/>
      <c r="E239" s="160"/>
    </row>
    <row r="240" spans="1:5" s="124" customFormat="1" x14ac:dyDescent="0.25">
      <c r="A240" s="139">
        <v>663</v>
      </c>
      <c r="B240" s="155" t="s">
        <v>248</v>
      </c>
      <c r="C240" s="141">
        <f>SUM(C241,C248)</f>
        <v>4000</v>
      </c>
      <c r="D240" s="141">
        <f>SUM(D241,D248)</f>
        <v>2000</v>
      </c>
      <c r="E240" s="141">
        <f>SUM(E241,E248)</f>
        <v>6000</v>
      </c>
    </row>
    <row r="241" spans="1:5" s="124" customFormat="1" x14ac:dyDescent="0.25">
      <c r="A241" s="140">
        <v>6631</v>
      </c>
      <c r="B241" s="101" t="s">
        <v>61</v>
      </c>
      <c r="C241" s="99">
        <f t="shared" ref="C241" si="67">SUM(C242:C247)</f>
        <v>4000</v>
      </c>
      <c r="D241" s="99">
        <f t="shared" ref="D241:E241" si="68">SUM(D242:D247)</f>
        <v>2000</v>
      </c>
      <c r="E241" s="99">
        <f t="shared" si="68"/>
        <v>6000</v>
      </c>
    </row>
    <row r="242" spans="1:5" s="124" customFormat="1" x14ac:dyDescent="0.25">
      <c r="A242" s="97"/>
      <c r="B242" s="123">
        <v>3210</v>
      </c>
      <c r="C242" s="160"/>
      <c r="D242" s="160"/>
      <c r="E242" s="160"/>
    </row>
    <row r="243" spans="1:5" s="124" customFormat="1" x14ac:dyDescent="0.25">
      <c r="A243" s="97"/>
      <c r="B243" s="123">
        <v>4910</v>
      </c>
      <c r="C243" s="160"/>
      <c r="D243" s="160"/>
      <c r="E243" s="160"/>
    </row>
    <row r="244" spans="1:5" s="124" customFormat="1" x14ac:dyDescent="0.25">
      <c r="A244" s="97"/>
      <c r="B244" s="123">
        <v>5410</v>
      </c>
      <c r="C244" s="160"/>
      <c r="D244" s="160"/>
      <c r="E244" s="160"/>
    </row>
    <row r="245" spans="1:5" s="124" customFormat="1" x14ac:dyDescent="0.25">
      <c r="A245" s="97"/>
      <c r="B245" s="123">
        <v>6210</v>
      </c>
      <c r="C245" s="160">
        <v>4000</v>
      </c>
      <c r="D245" s="160">
        <v>2000</v>
      </c>
      <c r="E245" s="160">
        <v>6000</v>
      </c>
    </row>
    <row r="246" spans="1:5" s="124" customFormat="1" x14ac:dyDescent="0.25">
      <c r="A246" s="97"/>
      <c r="B246" s="123">
        <v>7210</v>
      </c>
      <c r="C246" s="160"/>
      <c r="D246" s="160"/>
      <c r="E246" s="160"/>
    </row>
    <row r="247" spans="1:5" s="124" customFormat="1" x14ac:dyDescent="0.25">
      <c r="A247" s="97"/>
      <c r="B247" s="123">
        <v>8210</v>
      </c>
      <c r="C247" s="160"/>
      <c r="D247" s="160"/>
      <c r="E247" s="160"/>
    </row>
    <row r="248" spans="1:5" s="124" customFormat="1" x14ac:dyDescent="0.25">
      <c r="A248" s="140">
        <v>6632</v>
      </c>
      <c r="B248" s="98" t="s">
        <v>101</v>
      </c>
      <c r="C248" s="99">
        <f t="shared" ref="C248" si="69">SUM(C249:C254)</f>
        <v>0</v>
      </c>
      <c r="D248" s="99">
        <f t="shared" ref="D248:E248" si="70">SUM(D249:D254)</f>
        <v>0</v>
      </c>
      <c r="E248" s="99">
        <f t="shared" si="70"/>
        <v>0</v>
      </c>
    </row>
    <row r="249" spans="1:5" s="124" customFormat="1" x14ac:dyDescent="0.25">
      <c r="A249" s="97"/>
      <c r="B249" s="123">
        <v>3210</v>
      </c>
      <c r="C249" s="160"/>
      <c r="D249" s="160"/>
      <c r="E249" s="160"/>
    </row>
    <row r="250" spans="1:5" s="124" customFormat="1" x14ac:dyDescent="0.25">
      <c r="A250" s="97"/>
      <c r="B250" s="123">
        <v>4910</v>
      </c>
      <c r="C250" s="160"/>
      <c r="D250" s="160"/>
      <c r="E250" s="160"/>
    </row>
    <row r="251" spans="1:5" s="124" customFormat="1" x14ac:dyDescent="0.25">
      <c r="A251" s="97"/>
      <c r="B251" s="123">
        <v>5410</v>
      </c>
      <c r="C251" s="160"/>
      <c r="D251" s="160"/>
      <c r="E251" s="160"/>
    </row>
    <row r="252" spans="1:5" s="124" customFormat="1" x14ac:dyDescent="0.25">
      <c r="A252" s="97"/>
      <c r="B252" s="123">
        <v>6210</v>
      </c>
      <c r="C252" s="160"/>
      <c r="D252" s="160"/>
      <c r="E252" s="160"/>
    </row>
    <row r="253" spans="1:5" s="124" customFormat="1" x14ac:dyDescent="0.25">
      <c r="A253" s="97"/>
      <c r="B253" s="123">
        <v>7210</v>
      </c>
      <c r="C253" s="160"/>
      <c r="D253" s="160"/>
      <c r="E253" s="160"/>
    </row>
    <row r="254" spans="1:5" s="124" customFormat="1" x14ac:dyDescent="0.25">
      <c r="A254" s="97"/>
      <c r="B254" s="123">
        <v>8210</v>
      </c>
      <c r="C254" s="160"/>
      <c r="D254" s="160"/>
      <c r="E254" s="160"/>
    </row>
    <row r="255" spans="1:5" s="124" customFormat="1" ht="25.5" x14ac:dyDescent="0.25">
      <c r="A255" s="139">
        <v>671</v>
      </c>
      <c r="B255" s="155" t="s">
        <v>249</v>
      </c>
      <c r="C255" s="141">
        <f>SUM(C256,C263)</f>
        <v>465333</v>
      </c>
      <c r="D255" s="141">
        <f>SUM(D256,D263)</f>
        <v>67437</v>
      </c>
      <c r="E255" s="141">
        <f>SUM(E256,E263)</f>
        <v>532770</v>
      </c>
    </row>
    <row r="256" spans="1:5" s="124" customFormat="1" x14ac:dyDescent="0.25">
      <c r="A256" s="89">
        <v>6711</v>
      </c>
      <c r="B256" s="90" t="s">
        <v>221</v>
      </c>
      <c r="C256" s="99">
        <f t="shared" ref="C256" si="71">SUM(C257:C262)</f>
        <v>464833</v>
      </c>
      <c r="D256" s="99">
        <f t="shared" ref="D256:E256" si="72">SUM(D257:D262)</f>
        <v>17586</v>
      </c>
      <c r="E256" s="99">
        <f t="shared" si="72"/>
        <v>482419</v>
      </c>
    </row>
    <row r="257" spans="1:5" s="124" customFormat="1" x14ac:dyDescent="0.25">
      <c r="A257" s="97"/>
      <c r="B257" s="89">
        <v>11</v>
      </c>
      <c r="C257" s="160">
        <v>67001</v>
      </c>
      <c r="D257" s="160">
        <v>-1</v>
      </c>
      <c r="E257" s="160">
        <v>67000</v>
      </c>
    </row>
    <row r="258" spans="1:5" s="124" customFormat="1" x14ac:dyDescent="0.25">
      <c r="A258" s="97"/>
      <c r="B258" s="131">
        <v>12</v>
      </c>
      <c r="C258" s="160">
        <v>391412</v>
      </c>
      <c r="D258" s="160">
        <v>11157</v>
      </c>
      <c r="E258" s="160">
        <v>402569</v>
      </c>
    </row>
    <row r="259" spans="1:5" s="124" customFormat="1" x14ac:dyDescent="0.25">
      <c r="A259" s="97"/>
      <c r="B259" s="131">
        <v>5103</v>
      </c>
      <c r="C259" s="160"/>
      <c r="D259" s="160"/>
      <c r="E259" s="160"/>
    </row>
    <row r="260" spans="1:5" s="124" customFormat="1" x14ac:dyDescent="0.25">
      <c r="A260" s="97"/>
      <c r="B260" s="131">
        <v>526</v>
      </c>
      <c r="C260" s="160"/>
      <c r="D260" s="160"/>
      <c r="E260" s="160"/>
    </row>
    <row r="261" spans="1:5" s="124" customFormat="1" x14ac:dyDescent="0.25">
      <c r="A261" s="97"/>
      <c r="B261" s="131">
        <v>527</v>
      </c>
      <c r="C261" s="160"/>
      <c r="D261" s="160">
        <v>4850</v>
      </c>
      <c r="E261" s="160">
        <v>4850</v>
      </c>
    </row>
    <row r="262" spans="1:5" s="124" customFormat="1" x14ac:dyDescent="0.25">
      <c r="A262" s="97"/>
      <c r="B262" s="131">
        <v>5212</v>
      </c>
      <c r="C262" s="160">
        <v>6420</v>
      </c>
      <c r="D262" s="160">
        <v>1580</v>
      </c>
      <c r="E262" s="160">
        <v>8000</v>
      </c>
    </row>
    <row r="263" spans="1:5" s="124" customFormat="1" ht="25.5" x14ac:dyDescent="0.25">
      <c r="A263" s="89">
        <v>6712</v>
      </c>
      <c r="B263" s="90" t="s">
        <v>222</v>
      </c>
      <c r="C263" s="99">
        <f t="shared" ref="C263" si="73">SUM(C264:C269)</f>
        <v>500</v>
      </c>
      <c r="D263" s="99">
        <f t="shared" ref="D263:E263" si="74">SUM(D264:D269)</f>
        <v>49851</v>
      </c>
      <c r="E263" s="99">
        <f t="shared" si="74"/>
        <v>50351</v>
      </c>
    </row>
    <row r="264" spans="1:5" s="124" customFormat="1" x14ac:dyDescent="0.25">
      <c r="A264" s="97"/>
      <c r="B264" s="89">
        <v>11</v>
      </c>
      <c r="C264" s="160">
        <v>500</v>
      </c>
      <c r="D264" s="160">
        <v>-149</v>
      </c>
      <c r="E264" s="160">
        <v>351</v>
      </c>
    </row>
    <row r="265" spans="1:5" s="124" customFormat="1" x14ac:dyDescent="0.25">
      <c r="A265" s="97"/>
      <c r="B265" s="131">
        <v>12</v>
      </c>
      <c r="C265" s="160"/>
      <c r="D265" s="160">
        <v>50000</v>
      </c>
      <c r="E265" s="160">
        <v>50000</v>
      </c>
    </row>
    <row r="266" spans="1:5" s="124" customFormat="1" x14ac:dyDescent="0.25">
      <c r="A266" s="97"/>
      <c r="B266" s="131">
        <v>5103</v>
      </c>
      <c r="C266" s="160"/>
      <c r="D266" s="160"/>
      <c r="E266" s="160"/>
    </row>
    <row r="267" spans="1:5" s="124" customFormat="1" x14ac:dyDescent="0.25">
      <c r="A267" s="97"/>
      <c r="B267" s="131">
        <v>526</v>
      </c>
      <c r="C267" s="160"/>
      <c r="D267" s="160"/>
      <c r="E267" s="160"/>
    </row>
    <row r="268" spans="1:5" s="124" customFormat="1" x14ac:dyDescent="0.25">
      <c r="A268" s="97"/>
      <c r="B268" s="131">
        <v>527</v>
      </c>
      <c r="C268" s="160"/>
      <c r="D268" s="160"/>
      <c r="E268" s="160"/>
    </row>
    <row r="269" spans="1:5" s="124" customFormat="1" x14ac:dyDescent="0.25">
      <c r="A269" s="97"/>
      <c r="B269" s="131">
        <v>5212</v>
      </c>
      <c r="C269" s="160"/>
      <c r="D269" s="160"/>
      <c r="E269" s="160"/>
    </row>
    <row r="270" spans="1:5" s="124" customFormat="1" x14ac:dyDescent="0.25">
      <c r="A270" s="139">
        <v>681</v>
      </c>
      <c r="B270" s="155" t="s">
        <v>250</v>
      </c>
      <c r="C270" s="141">
        <f>SUM(C271,C278)</f>
        <v>0</v>
      </c>
      <c r="D270" s="141">
        <f>SUM(D271,D278)</f>
        <v>0</v>
      </c>
      <c r="E270" s="141">
        <f>SUM(E271,E278)</f>
        <v>0</v>
      </c>
    </row>
    <row r="271" spans="1:5" s="124" customFormat="1" x14ac:dyDescent="0.25">
      <c r="A271" s="140">
        <v>6813</v>
      </c>
      <c r="B271" s="98" t="s">
        <v>19</v>
      </c>
      <c r="C271" s="99">
        <f t="shared" ref="C271" si="75">SUM(C272:C277)</f>
        <v>0</v>
      </c>
      <c r="D271" s="99">
        <f t="shared" ref="D271:E271" si="76">SUM(D272:D277)</f>
        <v>0</v>
      </c>
      <c r="E271" s="99">
        <f t="shared" si="76"/>
        <v>0</v>
      </c>
    </row>
    <row r="272" spans="1:5" s="124" customFormat="1" x14ac:dyDescent="0.25">
      <c r="A272" s="97"/>
      <c r="B272" s="123">
        <v>3210</v>
      </c>
      <c r="C272" s="160"/>
      <c r="D272" s="160"/>
      <c r="E272" s="160"/>
    </row>
    <row r="273" spans="1:5" s="124" customFormat="1" x14ac:dyDescent="0.25">
      <c r="A273" s="97"/>
      <c r="B273" s="123">
        <v>4910</v>
      </c>
      <c r="C273" s="160"/>
      <c r="D273" s="160"/>
      <c r="E273" s="160"/>
    </row>
    <row r="274" spans="1:5" s="124" customFormat="1" x14ac:dyDescent="0.25">
      <c r="A274" s="97"/>
      <c r="B274" s="123">
        <v>5410</v>
      </c>
      <c r="C274" s="160"/>
      <c r="D274" s="160"/>
      <c r="E274" s="160"/>
    </row>
    <row r="275" spans="1:5" s="124" customFormat="1" x14ac:dyDescent="0.25">
      <c r="A275" s="97"/>
      <c r="B275" s="123">
        <v>6210</v>
      </c>
      <c r="C275" s="160"/>
      <c r="D275" s="160"/>
      <c r="E275" s="160"/>
    </row>
    <row r="276" spans="1:5" s="124" customFormat="1" x14ac:dyDescent="0.25">
      <c r="A276" s="97"/>
      <c r="B276" s="123">
        <v>7210</v>
      </c>
      <c r="C276" s="160"/>
      <c r="D276" s="160"/>
      <c r="E276" s="160"/>
    </row>
    <row r="277" spans="1:5" s="124" customFormat="1" x14ac:dyDescent="0.25">
      <c r="A277" s="97"/>
      <c r="B277" s="123">
        <v>8210</v>
      </c>
      <c r="C277" s="160"/>
      <c r="D277" s="160"/>
      <c r="E277" s="160"/>
    </row>
    <row r="278" spans="1:5" s="124" customFormat="1" x14ac:dyDescent="0.25">
      <c r="A278" s="140">
        <v>6819</v>
      </c>
      <c r="B278" s="98" t="s">
        <v>20</v>
      </c>
      <c r="C278" s="99">
        <f t="shared" ref="C278" si="77">SUM(C279:C284)</f>
        <v>0</v>
      </c>
      <c r="D278" s="99">
        <f t="shared" ref="D278:E278" si="78">SUM(D279:D284)</f>
        <v>0</v>
      </c>
      <c r="E278" s="99">
        <f t="shared" si="78"/>
        <v>0</v>
      </c>
    </row>
    <row r="279" spans="1:5" s="124" customFormat="1" x14ac:dyDescent="0.25">
      <c r="A279" s="97"/>
      <c r="B279" s="123">
        <v>3210</v>
      </c>
      <c r="C279" s="160"/>
      <c r="D279" s="160"/>
      <c r="E279" s="160"/>
    </row>
    <row r="280" spans="1:5" s="124" customFormat="1" x14ac:dyDescent="0.25">
      <c r="A280" s="97"/>
      <c r="B280" s="123">
        <v>4910</v>
      </c>
      <c r="C280" s="160"/>
      <c r="D280" s="160"/>
      <c r="E280" s="160"/>
    </row>
    <row r="281" spans="1:5" s="124" customFormat="1" x14ac:dyDescent="0.25">
      <c r="A281" s="97"/>
      <c r="B281" s="123">
        <v>5410</v>
      </c>
      <c r="C281" s="160"/>
      <c r="D281" s="160"/>
      <c r="E281" s="160"/>
    </row>
    <row r="282" spans="1:5" s="124" customFormat="1" x14ac:dyDescent="0.25">
      <c r="A282" s="97"/>
      <c r="B282" s="123">
        <v>6210</v>
      </c>
      <c r="C282" s="160"/>
      <c r="D282" s="160"/>
      <c r="E282" s="160"/>
    </row>
    <row r="283" spans="1:5" s="124" customFormat="1" x14ac:dyDescent="0.25">
      <c r="A283" s="97"/>
      <c r="B283" s="123">
        <v>7210</v>
      </c>
      <c r="C283" s="160"/>
      <c r="D283" s="160"/>
      <c r="E283" s="160"/>
    </row>
    <row r="284" spans="1:5" s="124" customFormat="1" x14ac:dyDescent="0.25">
      <c r="A284" s="97"/>
      <c r="B284" s="123">
        <v>8210</v>
      </c>
      <c r="C284" s="160"/>
      <c r="D284" s="160"/>
      <c r="E284" s="160"/>
    </row>
    <row r="285" spans="1:5" s="124" customFormat="1" x14ac:dyDescent="0.25">
      <c r="A285" s="139">
        <v>683</v>
      </c>
      <c r="B285" s="155" t="s">
        <v>21</v>
      </c>
      <c r="C285" s="141">
        <f>SUM(C286)</f>
        <v>0</v>
      </c>
      <c r="D285" s="141">
        <f>SUM(D286)</f>
        <v>0</v>
      </c>
      <c r="E285" s="141">
        <f>SUM(E286)</f>
        <v>0</v>
      </c>
    </row>
    <row r="286" spans="1:5" s="124" customFormat="1" x14ac:dyDescent="0.25">
      <c r="A286" s="140">
        <v>6831</v>
      </c>
      <c r="B286" s="98" t="s">
        <v>21</v>
      </c>
      <c r="C286" s="99">
        <f t="shared" ref="C286" si="79">SUM(C287:C292)</f>
        <v>0</v>
      </c>
      <c r="D286" s="99">
        <f t="shared" ref="D286:E286" si="80">SUM(D287:D292)</f>
        <v>0</v>
      </c>
      <c r="E286" s="99">
        <f t="shared" si="80"/>
        <v>0</v>
      </c>
    </row>
    <row r="287" spans="1:5" s="124" customFormat="1" x14ac:dyDescent="0.25">
      <c r="A287" s="97"/>
      <c r="B287" s="123">
        <v>3210</v>
      </c>
      <c r="C287" s="160"/>
      <c r="D287" s="160"/>
      <c r="E287" s="160"/>
    </row>
    <row r="288" spans="1:5" s="124" customFormat="1" x14ac:dyDescent="0.25">
      <c r="A288" s="97"/>
      <c r="B288" s="123">
        <v>4910</v>
      </c>
      <c r="C288" s="160"/>
      <c r="D288" s="160"/>
      <c r="E288" s="160"/>
    </row>
    <row r="289" spans="1:5" s="124" customFormat="1" x14ac:dyDescent="0.25">
      <c r="A289" s="97"/>
      <c r="B289" s="123">
        <v>5410</v>
      </c>
      <c r="C289" s="160"/>
      <c r="D289" s="160"/>
      <c r="E289" s="160"/>
    </row>
    <row r="290" spans="1:5" s="124" customFormat="1" x14ac:dyDescent="0.25">
      <c r="A290" s="97"/>
      <c r="B290" s="123">
        <v>6210</v>
      </c>
      <c r="C290" s="160"/>
      <c r="D290" s="160"/>
      <c r="E290" s="160"/>
    </row>
    <row r="291" spans="1:5" s="124" customFormat="1" x14ac:dyDescent="0.25">
      <c r="A291" s="97"/>
      <c r="B291" s="123">
        <v>7210</v>
      </c>
      <c r="C291" s="160"/>
      <c r="D291" s="160"/>
      <c r="E291" s="160"/>
    </row>
    <row r="292" spans="1:5" s="124" customFormat="1" x14ac:dyDescent="0.25">
      <c r="A292" s="97"/>
      <c r="B292" s="123">
        <v>8210</v>
      </c>
      <c r="C292" s="160"/>
      <c r="D292" s="160"/>
      <c r="E292" s="160"/>
    </row>
    <row r="293" spans="1:5" s="124" customFormat="1" x14ac:dyDescent="0.25">
      <c r="A293" s="136">
        <v>7</v>
      </c>
      <c r="B293" s="154" t="s">
        <v>251</v>
      </c>
      <c r="C293" s="138">
        <f>SUM(C294,C302,C324,C353)</f>
        <v>0</v>
      </c>
      <c r="D293" s="138">
        <f>SUM(D294,D302,D324,D353)</f>
        <v>0</v>
      </c>
      <c r="E293" s="138">
        <f>SUM(E294,E302,E324,E353)</f>
        <v>0</v>
      </c>
    </row>
    <row r="294" spans="1:5" s="124" customFormat="1" x14ac:dyDescent="0.25">
      <c r="A294" s="139">
        <v>711</v>
      </c>
      <c r="B294" s="155" t="s">
        <v>22</v>
      </c>
      <c r="C294" s="141">
        <f>SUM(C295)</f>
        <v>0</v>
      </c>
      <c r="D294" s="141">
        <f>SUM(D295)</f>
        <v>0</v>
      </c>
      <c r="E294" s="141">
        <f>SUM(E295)</f>
        <v>0</v>
      </c>
    </row>
    <row r="295" spans="1:5" s="124" customFormat="1" x14ac:dyDescent="0.25">
      <c r="A295" s="140">
        <v>7111</v>
      </c>
      <c r="B295" s="98" t="s">
        <v>22</v>
      </c>
      <c r="C295" s="99">
        <f t="shared" ref="C295" si="81">SUM(C296:C301)</f>
        <v>0</v>
      </c>
      <c r="D295" s="99">
        <f t="shared" ref="D295:E295" si="82">SUM(D296:D301)</f>
        <v>0</v>
      </c>
      <c r="E295" s="99">
        <f t="shared" si="82"/>
        <v>0</v>
      </c>
    </row>
    <row r="296" spans="1:5" s="124" customFormat="1" x14ac:dyDescent="0.25">
      <c r="A296" s="97"/>
      <c r="B296" s="123">
        <v>3210</v>
      </c>
      <c r="C296" s="160"/>
      <c r="D296" s="160"/>
      <c r="E296" s="160"/>
    </row>
    <row r="297" spans="1:5" s="124" customFormat="1" x14ac:dyDescent="0.25">
      <c r="A297" s="97"/>
      <c r="B297" s="123">
        <v>4910</v>
      </c>
      <c r="C297" s="160"/>
      <c r="D297" s="160"/>
      <c r="E297" s="160"/>
    </row>
    <row r="298" spans="1:5" s="124" customFormat="1" x14ac:dyDescent="0.25">
      <c r="A298" s="97"/>
      <c r="B298" s="123">
        <v>5410</v>
      </c>
      <c r="C298" s="160"/>
      <c r="D298" s="160"/>
      <c r="E298" s="160"/>
    </row>
    <row r="299" spans="1:5" s="124" customFormat="1" x14ac:dyDescent="0.25">
      <c r="A299" s="97"/>
      <c r="B299" s="123">
        <v>6210</v>
      </c>
      <c r="C299" s="160"/>
      <c r="D299" s="160"/>
      <c r="E299" s="160"/>
    </row>
    <row r="300" spans="1:5" s="124" customFormat="1" x14ac:dyDescent="0.25">
      <c r="A300" s="97"/>
      <c r="B300" s="123">
        <v>7210</v>
      </c>
      <c r="C300" s="160"/>
      <c r="D300" s="160"/>
      <c r="E300" s="160"/>
    </row>
    <row r="301" spans="1:5" s="124" customFormat="1" x14ac:dyDescent="0.25">
      <c r="A301" s="97"/>
      <c r="B301" s="123">
        <v>8210</v>
      </c>
      <c r="C301" s="160"/>
      <c r="D301" s="160"/>
      <c r="E301" s="160"/>
    </row>
    <row r="302" spans="1:5" s="124" customFormat="1" x14ac:dyDescent="0.25">
      <c r="A302" s="139">
        <v>721</v>
      </c>
      <c r="B302" s="155" t="s">
        <v>252</v>
      </c>
      <c r="C302" s="141">
        <f>SUM(C303,C310,C317)</f>
        <v>0</v>
      </c>
      <c r="D302" s="141">
        <f>SUM(D303,D310,D317)</f>
        <v>0</v>
      </c>
      <c r="E302" s="141">
        <f>SUM(E303,E310,E317)</f>
        <v>0</v>
      </c>
    </row>
    <row r="303" spans="1:5" s="124" customFormat="1" x14ac:dyDescent="0.25">
      <c r="A303" s="140">
        <v>7211</v>
      </c>
      <c r="B303" s="102" t="s">
        <v>216</v>
      </c>
      <c r="C303" s="99">
        <f t="shared" ref="C303" si="83">SUM(C304:C309)</f>
        <v>0</v>
      </c>
      <c r="D303" s="99">
        <f t="shared" ref="D303:E303" si="84">SUM(D304:D309)</f>
        <v>0</v>
      </c>
      <c r="E303" s="99">
        <f t="shared" si="84"/>
        <v>0</v>
      </c>
    </row>
    <row r="304" spans="1:5" s="124" customFormat="1" x14ac:dyDescent="0.25">
      <c r="A304" s="97"/>
      <c r="B304" s="123">
        <v>3210</v>
      </c>
      <c r="C304" s="160"/>
      <c r="D304" s="160"/>
      <c r="E304" s="160"/>
    </row>
    <row r="305" spans="1:5" s="124" customFormat="1" x14ac:dyDescent="0.25">
      <c r="A305" s="97"/>
      <c r="B305" s="123">
        <v>4910</v>
      </c>
      <c r="C305" s="160"/>
      <c r="D305" s="160"/>
      <c r="E305" s="160"/>
    </row>
    <row r="306" spans="1:5" s="124" customFormat="1" x14ac:dyDescent="0.25">
      <c r="A306" s="97"/>
      <c r="B306" s="123">
        <v>5410</v>
      </c>
      <c r="C306" s="160"/>
      <c r="D306" s="160"/>
      <c r="E306" s="160"/>
    </row>
    <row r="307" spans="1:5" s="124" customFormat="1" x14ac:dyDescent="0.25">
      <c r="A307" s="97"/>
      <c r="B307" s="123">
        <v>6210</v>
      </c>
      <c r="C307" s="160"/>
      <c r="D307" s="160"/>
      <c r="E307" s="160"/>
    </row>
    <row r="308" spans="1:5" s="124" customFormat="1" x14ac:dyDescent="0.25">
      <c r="A308" s="97"/>
      <c r="B308" s="123">
        <v>7210</v>
      </c>
      <c r="C308" s="160"/>
      <c r="D308" s="160"/>
      <c r="E308" s="160"/>
    </row>
    <row r="309" spans="1:5" s="124" customFormat="1" x14ac:dyDescent="0.25">
      <c r="A309" s="97"/>
      <c r="B309" s="123">
        <v>8210</v>
      </c>
      <c r="C309" s="160"/>
      <c r="D309" s="160"/>
      <c r="E309" s="160"/>
    </row>
    <row r="310" spans="1:5" s="124" customFormat="1" x14ac:dyDescent="0.25">
      <c r="A310" s="140">
        <v>7212</v>
      </c>
      <c r="B310" s="103" t="s">
        <v>142</v>
      </c>
      <c r="C310" s="99">
        <f t="shared" ref="C310" si="85">SUM(C311:C316)</f>
        <v>0</v>
      </c>
      <c r="D310" s="99">
        <f t="shared" ref="D310:E310" si="86">SUM(D311:D316)</f>
        <v>0</v>
      </c>
      <c r="E310" s="99">
        <f t="shared" si="86"/>
        <v>0</v>
      </c>
    </row>
    <row r="311" spans="1:5" s="124" customFormat="1" x14ac:dyDescent="0.25">
      <c r="A311" s="97"/>
      <c r="B311" s="123">
        <v>3210</v>
      </c>
      <c r="C311" s="160"/>
      <c r="D311" s="160"/>
      <c r="E311" s="160"/>
    </row>
    <row r="312" spans="1:5" s="124" customFormat="1" x14ac:dyDescent="0.25">
      <c r="A312" s="97"/>
      <c r="B312" s="123">
        <v>4910</v>
      </c>
      <c r="C312" s="160"/>
      <c r="D312" s="160"/>
      <c r="E312" s="160"/>
    </row>
    <row r="313" spans="1:5" s="124" customFormat="1" x14ac:dyDescent="0.25">
      <c r="A313" s="97"/>
      <c r="B313" s="123">
        <v>5410</v>
      </c>
      <c r="C313" s="160"/>
      <c r="D313" s="160"/>
      <c r="E313" s="160"/>
    </row>
    <row r="314" spans="1:5" s="124" customFormat="1" x14ac:dyDescent="0.25">
      <c r="A314" s="97"/>
      <c r="B314" s="123">
        <v>6210</v>
      </c>
      <c r="C314" s="160"/>
      <c r="D314" s="160"/>
      <c r="E314" s="160"/>
    </row>
    <row r="315" spans="1:5" s="124" customFormat="1" x14ac:dyDescent="0.25">
      <c r="A315" s="97"/>
      <c r="B315" s="123">
        <v>7210</v>
      </c>
      <c r="C315" s="160"/>
      <c r="D315" s="160"/>
      <c r="E315" s="160"/>
    </row>
    <row r="316" spans="1:5" s="124" customFormat="1" x14ac:dyDescent="0.25">
      <c r="A316" s="97"/>
      <c r="B316" s="123">
        <v>8210</v>
      </c>
      <c r="C316" s="160"/>
      <c r="D316" s="160"/>
      <c r="E316" s="160"/>
    </row>
    <row r="317" spans="1:5" s="124" customFormat="1" x14ac:dyDescent="0.25">
      <c r="A317" s="140">
        <v>7214</v>
      </c>
      <c r="B317" s="102" t="s">
        <v>115</v>
      </c>
      <c r="C317" s="99">
        <f t="shared" ref="C317" si="87">SUM(C318:C323)</f>
        <v>0</v>
      </c>
      <c r="D317" s="99">
        <f t="shared" ref="D317:E317" si="88">SUM(D318:D323)</f>
        <v>0</v>
      </c>
      <c r="E317" s="99">
        <f t="shared" si="88"/>
        <v>0</v>
      </c>
    </row>
    <row r="318" spans="1:5" s="124" customFormat="1" x14ac:dyDescent="0.25">
      <c r="A318" s="97"/>
      <c r="B318" s="123">
        <v>3210</v>
      </c>
      <c r="C318" s="160"/>
      <c r="D318" s="160"/>
      <c r="E318" s="160"/>
    </row>
    <row r="319" spans="1:5" s="124" customFormat="1" x14ac:dyDescent="0.25">
      <c r="A319" s="97"/>
      <c r="B319" s="123">
        <v>4910</v>
      </c>
      <c r="C319" s="160"/>
      <c r="D319" s="160"/>
      <c r="E319" s="160"/>
    </row>
    <row r="320" spans="1:5" s="124" customFormat="1" x14ac:dyDescent="0.25">
      <c r="A320" s="97"/>
      <c r="B320" s="123">
        <v>5410</v>
      </c>
      <c r="C320" s="160"/>
      <c r="D320" s="160"/>
      <c r="E320" s="160"/>
    </row>
    <row r="321" spans="1:5" s="124" customFormat="1" x14ac:dyDescent="0.25">
      <c r="A321" s="97"/>
      <c r="B321" s="123">
        <v>6210</v>
      </c>
      <c r="C321" s="160"/>
      <c r="D321" s="160"/>
      <c r="E321" s="160"/>
    </row>
    <row r="322" spans="1:5" s="124" customFormat="1" x14ac:dyDescent="0.25">
      <c r="A322" s="97"/>
      <c r="B322" s="123">
        <v>7210</v>
      </c>
      <c r="C322" s="160"/>
      <c r="D322" s="160"/>
      <c r="E322" s="160"/>
    </row>
    <row r="323" spans="1:5" s="124" customFormat="1" x14ac:dyDescent="0.25">
      <c r="A323" s="97"/>
      <c r="B323" s="123">
        <v>8210</v>
      </c>
      <c r="C323" s="160"/>
      <c r="D323" s="160"/>
      <c r="E323" s="160"/>
    </row>
    <row r="324" spans="1:5" s="124" customFormat="1" x14ac:dyDescent="0.25">
      <c r="A324" s="139">
        <v>722</v>
      </c>
      <c r="B324" s="155" t="s">
        <v>253</v>
      </c>
      <c r="C324" s="141">
        <f>SUM(C325,C332,C339,C346)</f>
        <v>0</v>
      </c>
      <c r="D324" s="141">
        <f>SUM(D325,D332,D339,D346)</f>
        <v>0</v>
      </c>
      <c r="E324" s="141">
        <f>SUM(E325,E332,E339,E346)</f>
        <v>0</v>
      </c>
    </row>
    <row r="325" spans="1:5" s="124" customFormat="1" x14ac:dyDescent="0.25">
      <c r="A325" s="140">
        <v>7221</v>
      </c>
      <c r="B325" s="102" t="s">
        <v>68</v>
      </c>
      <c r="C325" s="99">
        <f t="shared" ref="C325" si="89">SUM(C326:C331)</f>
        <v>0</v>
      </c>
      <c r="D325" s="99">
        <f t="shared" ref="D325:E325" si="90">SUM(D326:D331)</f>
        <v>0</v>
      </c>
      <c r="E325" s="99">
        <f t="shared" si="90"/>
        <v>0</v>
      </c>
    </row>
    <row r="326" spans="1:5" s="124" customFormat="1" x14ac:dyDescent="0.25">
      <c r="A326" s="97"/>
      <c r="B326" s="123">
        <v>3210</v>
      </c>
      <c r="C326" s="160"/>
      <c r="D326" s="160"/>
      <c r="E326" s="160"/>
    </row>
    <row r="327" spans="1:5" s="124" customFormat="1" x14ac:dyDescent="0.25">
      <c r="A327" s="97"/>
      <c r="B327" s="123">
        <v>4910</v>
      </c>
      <c r="C327" s="160"/>
      <c r="D327" s="160"/>
      <c r="E327" s="160"/>
    </row>
    <row r="328" spans="1:5" s="124" customFormat="1" x14ac:dyDescent="0.25">
      <c r="A328" s="97"/>
      <c r="B328" s="123">
        <v>5410</v>
      </c>
      <c r="C328" s="160"/>
      <c r="D328" s="160"/>
      <c r="E328" s="160"/>
    </row>
    <row r="329" spans="1:5" s="124" customFormat="1" x14ac:dyDescent="0.25">
      <c r="A329" s="97"/>
      <c r="B329" s="123">
        <v>6210</v>
      </c>
      <c r="C329" s="160"/>
      <c r="D329" s="160"/>
      <c r="E329" s="160"/>
    </row>
    <row r="330" spans="1:5" s="124" customFormat="1" x14ac:dyDescent="0.25">
      <c r="A330" s="97"/>
      <c r="B330" s="123">
        <v>7210</v>
      </c>
      <c r="C330" s="160"/>
      <c r="D330" s="160"/>
      <c r="E330" s="160"/>
    </row>
    <row r="331" spans="1:5" s="124" customFormat="1" x14ac:dyDescent="0.25">
      <c r="A331" s="97"/>
      <c r="B331" s="123">
        <v>8210</v>
      </c>
      <c r="C331" s="160"/>
      <c r="D331" s="160"/>
      <c r="E331" s="160"/>
    </row>
    <row r="332" spans="1:5" s="124" customFormat="1" x14ac:dyDescent="0.25">
      <c r="A332" s="140">
        <v>7224</v>
      </c>
      <c r="B332" s="102" t="s">
        <v>116</v>
      </c>
      <c r="C332" s="99">
        <f t="shared" ref="C332" si="91">SUM(C333:C338)</f>
        <v>0</v>
      </c>
      <c r="D332" s="99">
        <f t="shared" ref="D332:E332" si="92">SUM(D333:D338)</f>
        <v>0</v>
      </c>
      <c r="E332" s="99">
        <f t="shared" si="92"/>
        <v>0</v>
      </c>
    </row>
    <row r="333" spans="1:5" s="124" customFormat="1" x14ac:dyDescent="0.25">
      <c r="A333" s="97"/>
      <c r="B333" s="123">
        <v>3210</v>
      </c>
      <c r="C333" s="160"/>
      <c r="D333" s="160"/>
      <c r="E333" s="160"/>
    </row>
    <row r="334" spans="1:5" s="124" customFormat="1" x14ac:dyDescent="0.25">
      <c r="A334" s="97"/>
      <c r="B334" s="123">
        <v>4910</v>
      </c>
      <c r="C334" s="160"/>
      <c r="D334" s="160"/>
      <c r="E334" s="160"/>
    </row>
    <row r="335" spans="1:5" s="124" customFormat="1" x14ac:dyDescent="0.25">
      <c r="A335" s="97"/>
      <c r="B335" s="123">
        <v>5410</v>
      </c>
      <c r="C335" s="160"/>
      <c r="D335" s="160"/>
      <c r="E335" s="160"/>
    </row>
    <row r="336" spans="1:5" s="124" customFormat="1" x14ac:dyDescent="0.25">
      <c r="A336" s="97"/>
      <c r="B336" s="123">
        <v>6210</v>
      </c>
      <c r="C336" s="160"/>
      <c r="D336" s="160"/>
      <c r="E336" s="160"/>
    </row>
    <row r="337" spans="1:5" s="124" customFormat="1" x14ac:dyDescent="0.25">
      <c r="A337" s="97"/>
      <c r="B337" s="123">
        <v>7210</v>
      </c>
      <c r="C337" s="160"/>
      <c r="D337" s="160"/>
      <c r="E337" s="160"/>
    </row>
    <row r="338" spans="1:5" s="124" customFormat="1" x14ac:dyDescent="0.25">
      <c r="A338" s="97"/>
      <c r="B338" s="123">
        <v>8210</v>
      </c>
      <c r="C338" s="160"/>
      <c r="D338" s="160"/>
      <c r="E338" s="160"/>
    </row>
    <row r="339" spans="1:5" s="124" customFormat="1" x14ac:dyDescent="0.25">
      <c r="A339" s="140">
        <v>7225</v>
      </c>
      <c r="B339" s="102" t="s">
        <v>102</v>
      </c>
      <c r="C339" s="99">
        <f t="shared" ref="C339" si="93">SUM(C340:C345)</f>
        <v>0</v>
      </c>
      <c r="D339" s="99">
        <f t="shared" ref="D339:E339" si="94">SUM(D340:D345)</f>
        <v>0</v>
      </c>
      <c r="E339" s="99">
        <f t="shared" si="94"/>
        <v>0</v>
      </c>
    </row>
    <row r="340" spans="1:5" s="124" customFormat="1" x14ac:dyDescent="0.25">
      <c r="A340" s="97"/>
      <c r="B340" s="123">
        <v>3210</v>
      </c>
      <c r="C340" s="160"/>
      <c r="D340" s="160"/>
      <c r="E340" s="160"/>
    </row>
    <row r="341" spans="1:5" s="124" customFormat="1" x14ac:dyDescent="0.25">
      <c r="A341" s="97"/>
      <c r="B341" s="123">
        <v>4910</v>
      </c>
      <c r="C341" s="160"/>
      <c r="D341" s="160"/>
      <c r="E341" s="160"/>
    </row>
    <row r="342" spans="1:5" s="124" customFormat="1" x14ac:dyDescent="0.25">
      <c r="A342" s="97"/>
      <c r="B342" s="123">
        <v>5410</v>
      </c>
      <c r="C342" s="160"/>
      <c r="D342" s="160"/>
      <c r="E342" s="160"/>
    </row>
    <row r="343" spans="1:5" s="124" customFormat="1" x14ac:dyDescent="0.25">
      <c r="A343" s="97"/>
      <c r="B343" s="123">
        <v>6210</v>
      </c>
      <c r="C343" s="160"/>
      <c r="D343" s="160"/>
      <c r="E343" s="160"/>
    </row>
    <row r="344" spans="1:5" s="124" customFormat="1" x14ac:dyDescent="0.25">
      <c r="A344" s="97"/>
      <c r="B344" s="123">
        <v>7210</v>
      </c>
      <c r="C344" s="160"/>
      <c r="D344" s="160"/>
      <c r="E344" s="160"/>
    </row>
    <row r="345" spans="1:5" s="124" customFormat="1" x14ac:dyDescent="0.25">
      <c r="A345" s="97"/>
      <c r="B345" s="123">
        <v>8210</v>
      </c>
      <c r="C345" s="160"/>
      <c r="D345" s="160"/>
      <c r="E345" s="160"/>
    </row>
    <row r="346" spans="1:5" s="124" customFormat="1" x14ac:dyDescent="0.25">
      <c r="A346" s="140">
        <v>7227</v>
      </c>
      <c r="B346" s="102" t="s">
        <v>97</v>
      </c>
      <c r="C346" s="99">
        <f t="shared" ref="C346" si="95">SUM(C347:C352)</f>
        <v>0</v>
      </c>
      <c r="D346" s="99">
        <f t="shared" ref="D346:E346" si="96">SUM(D347:D352)</f>
        <v>0</v>
      </c>
      <c r="E346" s="99">
        <f t="shared" si="96"/>
        <v>0</v>
      </c>
    </row>
    <row r="347" spans="1:5" s="124" customFormat="1" x14ac:dyDescent="0.25">
      <c r="A347" s="97"/>
      <c r="B347" s="123">
        <v>3210</v>
      </c>
      <c r="C347" s="160"/>
      <c r="D347" s="160"/>
      <c r="E347" s="160"/>
    </row>
    <row r="348" spans="1:5" s="124" customFormat="1" x14ac:dyDescent="0.25">
      <c r="A348" s="97"/>
      <c r="B348" s="123">
        <v>4910</v>
      </c>
      <c r="C348" s="160"/>
      <c r="D348" s="160"/>
      <c r="E348" s="160"/>
    </row>
    <row r="349" spans="1:5" s="124" customFormat="1" x14ac:dyDescent="0.25">
      <c r="A349" s="97"/>
      <c r="B349" s="123">
        <v>5410</v>
      </c>
      <c r="C349" s="160"/>
      <c r="D349" s="160"/>
      <c r="E349" s="160"/>
    </row>
    <row r="350" spans="1:5" s="124" customFormat="1" x14ac:dyDescent="0.25">
      <c r="A350" s="97"/>
      <c r="B350" s="123">
        <v>6210</v>
      </c>
      <c r="C350" s="160"/>
      <c r="D350" s="160"/>
      <c r="E350" s="160"/>
    </row>
    <row r="351" spans="1:5" s="124" customFormat="1" x14ac:dyDescent="0.25">
      <c r="A351" s="97"/>
      <c r="B351" s="123">
        <v>7210</v>
      </c>
      <c r="C351" s="160"/>
      <c r="D351" s="160"/>
      <c r="E351" s="160"/>
    </row>
    <row r="352" spans="1:5" s="124" customFormat="1" x14ac:dyDescent="0.25">
      <c r="A352" s="97"/>
      <c r="B352" s="123">
        <v>8210</v>
      </c>
      <c r="C352" s="160"/>
      <c r="D352" s="160"/>
      <c r="E352" s="160"/>
    </row>
    <row r="353" spans="1:5" s="124" customFormat="1" x14ac:dyDescent="0.25">
      <c r="A353" s="139">
        <v>723</v>
      </c>
      <c r="B353" s="155" t="s">
        <v>254</v>
      </c>
      <c r="C353" s="141">
        <f>SUM(C354)</f>
        <v>0</v>
      </c>
      <c r="D353" s="141">
        <f>SUM(D354)</f>
        <v>0</v>
      </c>
      <c r="E353" s="141">
        <f>SUM(E354)</f>
        <v>0</v>
      </c>
    </row>
    <row r="354" spans="1:5" s="124" customFormat="1" x14ac:dyDescent="0.25">
      <c r="A354" s="140">
        <v>7231</v>
      </c>
      <c r="B354" s="102" t="s">
        <v>147</v>
      </c>
      <c r="C354" s="99">
        <f t="shared" ref="C354" si="97">SUM(C355:C360)</f>
        <v>0</v>
      </c>
      <c r="D354" s="99">
        <f t="shared" ref="D354:E354" si="98">SUM(D355:D360)</f>
        <v>0</v>
      </c>
      <c r="E354" s="99">
        <f t="shared" si="98"/>
        <v>0</v>
      </c>
    </row>
    <row r="355" spans="1:5" s="124" customFormat="1" x14ac:dyDescent="0.25">
      <c r="A355" s="97"/>
      <c r="B355" s="123">
        <v>3210</v>
      </c>
      <c r="C355" s="160"/>
      <c r="D355" s="160"/>
      <c r="E355" s="160"/>
    </row>
    <row r="356" spans="1:5" s="124" customFormat="1" x14ac:dyDescent="0.25">
      <c r="A356" s="97"/>
      <c r="B356" s="123">
        <v>4910</v>
      </c>
      <c r="C356" s="160"/>
      <c r="D356" s="160"/>
      <c r="E356" s="160"/>
    </row>
    <row r="357" spans="1:5" s="124" customFormat="1" x14ac:dyDescent="0.25">
      <c r="A357" s="97"/>
      <c r="B357" s="123">
        <v>5410</v>
      </c>
      <c r="C357" s="160"/>
      <c r="D357" s="160"/>
      <c r="E357" s="160"/>
    </row>
    <row r="358" spans="1:5" s="124" customFormat="1" x14ac:dyDescent="0.25">
      <c r="A358" s="97"/>
      <c r="B358" s="123">
        <v>6210</v>
      </c>
      <c r="C358" s="160"/>
      <c r="D358" s="160"/>
      <c r="E358" s="160"/>
    </row>
    <row r="359" spans="1:5" s="124" customFormat="1" x14ac:dyDescent="0.25">
      <c r="A359" s="97"/>
      <c r="B359" s="123">
        <v>7210</v>
      </c>
      <c r="C359" s="160"/>
      <c r="D359" s="160"/>
      <c r="E359" s="160"/>
    </row>
    <row r="360" spans="1:5" s="124" customFormat="1" x14ac:dyDescent="0.25">
      <c r="A360" s="97"/>
      <c r="B360" s="123">
        <v>8210</v>
      </c>
      <c r="C360" s="160"/>
      <c r="D360" s="160"/>
      <c r="E360" s="160"/>
    </row>
    <row r="361" spans="1:5" s="124" customFormat="1" x14ac:dyDescent="0.25">
      <c r="A361" s="136">
        <v>8</v>
      </c>
      <c r="B361" s="154" t="s">
        <v>255</v>
      </c>
      <c r="C361" s="138">
        <f>SUM(C362,C370,C378,C386,C394)</f>
        <v>0</v>
      </c>
      <c r="D361" s="138">
        <f>SUM(D362,D370,D378,D386,D394)</f>
        <v>0</v>
      </c>
      <c r="E361" s="138">
        <f>SUM(E362,E370,E378,E386,E394)</f>
        <v>0</v>
      </c>
    </row>
    <row r="362" spans="1:5" s="124" customFormat="1" ht="25.5" x14ac:dyDescent="0.25">
      <c r="A362" s="139">
        <v>812</v>
      </c>
      <c r="B362" s="155" t="s">
        <v>256</v>
      </c>
      <c r="C362" s="141">
        <f>SUM(C363)</f>
        <v>0</v>
      </c>
      <c r="D362" s="141">
        <f>SUM(D363)</f>
        <v>0</v>
      </c>
      <c r="E362" s="141">
        <f>SUM(E363)</f>
        <v>0</v>
      </c>
    </row>
    <row r="363" spans="1:5" s="124" customFormat="1" ht="25.5" x14ac:dyDescent="0.25">
      <c r="A363" s="140">
        <v>8121</v>
      </c>
      <c r="B363" s="102" t="s">
        <v>23</v>
      </c>
      <c r="C363" s="99">
        <f t="shared" ref="C363" si="99">SUM(C364:C369)</f>
        <v>0</v>
      </c>
      <c r="D363" s="99">
        <f t="shared" ref="D363:E363" si="100">SUM(D364:D369)</f>
        <v>0</v>
      </c>
      <c r="E363" s="99">
        <f t="shared" si="100"/>
        <v>0</v>
      </c>
    </row>
    <row r="364" spans="1:5" s="124" customFormat="1" x14ac:dyDescent="0.25">
      <c r="A364" s="97"/>
      <c r="B364" s="123">
        <v>3210</v>
      </c>
      <c r="C364" s="160"/>
      <c r="D364" s="160"/>
      <c r="E364" s="160"/>
    </row>
    <row r="365" spans="1:5" s="124" customFormat="1" x14ac:dyDescent="0.25">
      <c r="A365" s="97"/>
      <c r="B365" s="123">
        <v>4910</v>
      </c>
      <c r="C365" s="160"/>
      <c r="D365" s="160"/>
      <c r="E365" s="160"/>
    </row>
    <row r="366" spans="1:5" s="124" customFormat="1" x14ac:dyDescent="0.25">
      <c r="A366" s="97"/>
      <c r="B366" s="123">
        <v>5410</v>
      </c>
      <c r="C366" s="160"/>
      <c r="D366" s="160"/>
      <c r="E366" s="160"/>
    </row>
    <row r="367" spans="1:5" s="124" customFormat="1" x14ac:dyDescent="0.25">
      <c r="A367" s="97"/>
      <c r="B367" s="123">
        <v>6210</v>
      </c>
      <c r="C367" s="160"/>
      <c r="D367" s="160"/>
      <c r="E367" s="160"/>
    </row>
    <row r="368" spans="1:5" s="124" customFormat="1" x14ac:dyDescent="0.25">
      <c r="A368" s="97"/>
      <c r="B368" s="123">
        <v>7210</v>
      </c>
      <c r="C368" s="160"/>
      <c r="D368" s="160"/>
      <c r="E368" s="160"/>
    </row>
    <row r="369" spans="1:5" s="124" customFormat="1" x14ac:dyDescent="0.25">
      <c r="A369" s="97"/>
      <c r="B369" s="123">
        <v>8210</v>
      </c>
      <c r="C369" s="160"/>
      <c r="D369" s="160"/>
      <c r="E369" s="160"/>
    </row>
    <row r="370" spans="1:5" s="124" customFormat="1" ht="25.5" x14ac:dyDescent="0.25">
      <c r="A370" s="139">
        <v>815</v>
      </c>
      <c r="B370" s="155" t="s">
        <v>257</v>
      </c>
      <c r="C370" s="141">
        <f>SUM(C371)</f>
        <v>0</v>
      </c>
      <c r="D370" s="141">
        <f>SUM(D371)</f>
        <v>0</v>
      </c>
      <c r="E370" s="141">
        <f>SUM(E371)</f>
        <v>0</v>
      </c>
    </row>
    <row r="371" spans="1:5" s="124" customFormat="1" x14ac:dyDescent="0.25">
      <c r="A371" s="140">
        <v>8153</v>
      </c>
      <c r="B371" s="102" t="s">
        <v>24</v>
      </c>
      <c r="C371" s="99">
        <f t="shared" ref="C371" si="101">SUM(C372:C377)</f>
        <v>0</v>
      </c>
      <c r="D371" s="99">
        <f t="shared" ref="D371:E371" si="102">SUM(D372:D377)</f>
        <v>0</v>
      </c>
      <c r="E371" s="99">
        <f t="shared" si="102"/>
        <v>0</v>
      </c>
    </row>
    <row r="372" spans="1:5" s="124" customFormat="1" x14ac:dyDescent="0.25">
      <c r="A372" s="97"/>
      <c r="B372" s="123">
        <v>3210</v>
      </c>
      <c r="C372" s="160"/>
      <c r="D372" s="160"/>
      <c r="E372" s="160"/>
    </row>
    <row r="373" spans="1:5" s="124" customFormat="1" x14ac:dyDescent="0.25">
      <c r="A373" s="97"/>
      <c r="B373" s="123">
        <v>4910</v>
      </c>
      <c r="C373" s="160"/>
      <c r="D373" s="160"/>
      <c r="E373" s="160"/>
    </row>
    <row r="374" spans="1:5" s="124" customFormat="1" x14ac:dyDescent="0.25">
      <c r="A374" s="97"/>
      <c r="B374" s="123">
        <v>5410</v>
      </c>
      <c r="C374" s="160"/>
      <c r="D374" s="160"/>
      <c r="E374" s="160"/>
    </row>
    <row r="375" spans="1:5" s="124" customFormat="1" x14ac:dyDescent="0.25">
      <c r="A375" s="97"/>
      <c r="B375" s="123">
        <v>6210</v>
      </c>
      <c r="C375" s="160"/>
      <c r="D375" s="160"/>
      <c r="E375" s="160"/>
    </row>
    <row r="376" spans="1:5" s="124" customFormat="1" x14ac:dyDescent="0.25">
      <c r="A376" s="97"/>
      <c r="B376" s="123">
        <v>7210</v>
      </c>
      <c r="C376" s="160"/>
      <c r="D376" s="160"/>
      <c r="E376" s="160"/>
    </row>
    <row r="377" spans="1:5" s="124" customFormat="1" x14ac:dyDescent="0.25">
      <c r="A377" s="97"/>
      <c r="B377" s="123">
        <v>8210</v>
      </c>
      <c r="C377" s="160"/>
      <c r="D377" s="160"/>
      <c r="E377" s="160"/>
    </row>
    <row r="378" spans="1:5" s="124" customFormat="1" ht="25.5" x14ac:dyDescent="0.25">
      <c r="A378" s="139">
        <v>834</v>
      </c>
      <c r="B378" s="155" t="s">
        <v>258</v>
      </c>
      <c r="C378" s="141">
        <f>SUM(C379)</f>
        <v>0</v>
      </c>
      <c r="D378" s="141">
        <f>SUM(D379)</f>
        <v>0</v>
      </c>
      <c r="E378" s="141">
        <f>SUM(E379)</f>
        <v>0</v>
      </c>
    </row>
    <row r="379" spans="1:5" s="124" customFormat="1" x14ac:dyDescent="0.25">
      <c r="A379" s="140">
        <v>8341</v>
      </c>
      <c r="B379" s="102" t="s">
        <v>25</v>
      </c>
      <c r="C379" s="99">
        <f t="shared" ref="C379" si="103">SUM(C380:C385)</f>
        <v>0</v>
      </c>
      <c r="D379" s="99">
        <f t="shared" ref="D379:E379" si="104">SUM(D380:D385)</f>
        <v>0</v>
      </c>
      <c r="E379" s="99">
        <f t="shared" si="104"/>
        <v>0</v>
      </c>
    </row>
    <row r="380" spans="1:5" s="124" customFormat="1" x14ac:dyDescent="0.25">
      <c r="A380" s="97"/>
      <c r="B380" s="123">
        <v>3210</v>
      </c>
      <c r="C380" s="160"/>
      <c r="D380" s="160"/>
      <c r="E380" s="160"/>
    </row>
    <row r="381" spans="1:5" s="124" customFormat="1" x14ac:dyDescent="0.25">
      <c r="A381" s="97"/>
      <c r="B381" s="123">
        <v>4910</v>
      </c>
      <c r="C381" s="160"/>
      <c r="D381" s="160"/>
      <c r="E381" s="160"/>
    </row>
    <row r="382" spans="1:5" s="124" customFormat="1" x14ac:dyDescent="0.25">
      <c r="A382" s="97"/>
      <c r="B382" s="123">
        <v>5410</v>
      </c>
      <c r="C382" s="160"/>
      <c r="D382" s="160"/>
      <c r="E382" s="160"/>
    </row>
    <row r="383" spans="1:5" s="124" customFormat="1" x14ac:dyDescent="0.25">
      <c r="A383" s="97"/>
      <c r="B383" s="123">
        <v>6210</v>
      </c>
      <c r="C383" s="160"/>
      <c r="D383" s="160"/>
      <c r="E383" s="160"/>
    </row>
    <row r="384" spans="1:5" s="124" customFormat="1" x14ac:dyDescent="0.25">
      <c r="A384" s="97"/>
      <c r="B384" s="123">
        <v>7210</v>
      </c>
      <c r="C384" s="160"/>
      <c r="D384" s="160"/>
      <c r="E384" s="160"/>
    </row>
    <row r="385" spans="1:5" s="124" customFormat="1" x14ac:dyDescent="0.25">
      <c r="A385" s="97"/>
      <c r="B385" s="123">
        <v>8210</v>
      </c>
      <c r="C385" s="160"/>
      <c r="D385" s="160"/>
      <c r="E385" s="160"/>
    </row>
    <row r="386" spans="1:5" s="124" customFormat="1" ht="25.5" x14ac:dyDescent="0.25">
      <c r="A386" s="139">
        <v>844</v>
      </c>
      <c r="B386" s="155" t="s">
        <v>259</v>
      </c>
      <c r="C386" s="141">
        <f>SUM(C387)</f>
        <v>0</v>
      </c>
      <c r="D386" s="141">
        <f>SUM(D387)</f>
        <v>0</v>
      </c>
      <c r="E386" s="141">
        <f>SUM(E387)</f>
        <v>0</v>
      </c>
    </row>
    <row r="387" spans="1:5" s="124" customFormat="1" x14ac:dyDescent="0.25">
      <c r="A387" s="140">
        <v>8443</v>
      </c>
      <c r="B387" s="102" t="s">
        <v>26</v>
      </c>
      <c r="C387" s="99">
        <f t="shared" ref="C387" si="105">SUM(C388:C393)</f>
        <v>0</v>
      </c>
      <c r="D387" s="99">
        <f t="shared" ref="D387:E387" si="106">SUM(D388:D393)</f>
        <v>0</v>
      </c>
      <c r="E387" s="99">
        <f t="shared" si="106"/>
        <v>0</v>
      </c>
    </row>
    <row r="388" spans="1:5" s="124" customFormat="1" x14ac:dyDescent="0.25">
      <c r="A388" s="97"/>
      <c r="B388" s="123">
        <v>3210</v>
      </c>
      <c r="C388" s="160"/>
      <c r="D388" s="160"/>
      <c r="E388" s="160"/>
    </row>
    <row r="389" spans="1:5" s="124" customFormat="1" x14ac:dyDescent="0.25">
      <c r="A389" s="97"/>
      <c r="B389" s="123">
        <v>4910</v>
      </c>
      <c r="C389" s="160"/>
      <c r="D389" s="160"/>
      <c r="E389" s="160"/>
    </row>
    <row r="390" spans="1:5" s="124" customFormat="1" x14ac:dyDescent="0.25">
      <c r="A390" s="97"/>
      <c r="B390" s="123">
        <v>5410</v>
      </c>
      <c r="C390" s="160"/>
      <c r="D390" s="160"/>
      <c r="E390" s="160"/>
    </row>
    <row r="391" spans="1:5" s="124" customFormat="1" x14ac:dyDescent="0.25">
      <c r="A391" s="97"/>
      <c r="B391" s="123">
        <v>6210</v>
      </c>
      <c r="C391" s="160"/>
      <c r="D391" s="160"/>
      <c r="E391" s="160"/>
    </row>
    <row r="392" spans="1:5" s="124" customFormat="1" x14ac:dyDescent="0.25">
      <c r="A392" s="97"/>
      <c r="B392" s="123">
        <v>7210</v>
      </c>
      <c r="C392" s="160"/>
      <c r="D392" s="160"/>
      <c r="E392" s="160"/>
    </row>
    <row r="393" spans="1:5" s="124" customFormat="1" x14ac:dyDescent="0.25">
      <c r="A393" s="97"/>
      <c r="B393" s="123">
        <v>8210</v>
      </c>
      <c r="C393" s="160"/>
      <c r="D393" s="160"/>
      <c r="E393" s="160"/>
    </row>
    <row r="394" spans="1:5" s="124" customFormat="1" x14ac:dyDescent="0.25">
      <c r="A394" s="139">
        <v>845</v>
      </c>
      <c r="B394" s="155" t="s">
        <v>260</v>
      </c>
      <c r="C394" s="141">
        <f>SUM(C395)</f>
        <v>0</v>
      </c>
      <c r="D394" s="141">
        <f>SUM(D395)</f>
        <v>0</v>
      </c>
      <c r="E394" s="141">
        <f>SUM(E395)</f>
        <v>0</v>
      </c>
    </row>
    <row r="395" spans="1:5" s="124" customFormat="1" x14ac:dyDescent="0.25">
      <c r="A395" s="140">
        <v>8453</v>
      </c>
      <c r="B395" s="102" t="s">
        <v>226</v>
      </c>
      <c r="C395" s="99">
        <f t="shared" ref="C395" si="107">SUM(C396:C401)</f>
        <v>0</v>
      </c>
      <c r="D395" s="99">
        <f t="shared" ref="D395:E395" si="108">SUM(D396:D401)</f>
        <v>0</v>
      </c>
      <c r="E395" s="99">
        <f t="shared" si="108"/>
        <v>0</v>
      </c>
    </row>
    <row r="396" spans="1:5" s="124" customFormat="1" x14ac:dyDescent="0.25">
      <c r="A396" s="97"/>
      <c r="B396" s="123">
        <v>3210</v>
      </c>
      <c r="C396" s="160"/>
      <c r="D396" s="160"/>
      <c r="E396" s="160"/>
    </row>
    <row r="397" spans="1:5" s="124" customFormat="1" x14ac:dyDescent="0.25">
      <c r="A397" s="97"/>
      <c r="B397" s="123">
        <v>4910</v>
      </c>
      <c r="C397" s="160"/>
      <c r="D397" s="160"/>
      <c r="E397" s="160"/>
    </row>
    <row r="398" spans="1:5" s="124" customFormat="1" x14ac:dyDescent="0.25">
      <c r="A398" s="97"/>
      <c r="B398" s="123">
        <v>5410</v>
      </c>
      <c r="C398" s="160"/>
      <c r="D398" s="160"/>
      <c r="E398" s="160"/>
    </row>
    <row r="399" spans="1:5" s="124" customFormat="1" x14ac:dyDescent="0.25">
      <c r="A399" s="97"/>
      <c r="B399" s="123">
        <v>6210</v>
      </c>
      <c r="C399" s="160"/>
      <c r="D399" s="160"/>
      <c r="E399" s="160"/>
    </row>
    <row r="400" spans="1:5" s="124" customFormat="1" x14ac:dyDescent="0.25">
      <c r="A400" s="97"/>
      <c r="B400" s="123">
        <v>7210</v>
      </c>
      <c r="C400" s="160"/>
      <c r="D400" s="160"/>
      <c r="E400" s="160"/>
    </row>
    <row r="401" spans="1:5" s="124" customFormat="1" x14ac:dyDescent="0.25">
      <c r="A401" s="97"/>
      <c r="B401" s="123">
        <v>8210</v>
      </c>
      <c r="C401" s="160"/>
      <c r="D401" s="160"/>
      <c r="E401" s="160"/>
    </row>
    <row r="402" spans="1:5" s="124" customFormat="1" x14ac:dyDescent="0.25">
      <c r="A402" s="136">
        <v>9</v>
      </c>
      <c r="B402" s="154" t="s">
        <v>261</v>
      </c>
      <c r="C402" s="138">
        <f>SUM(C403)</f>
        <v>0</v>
      </c>
      <c r="D402" s="138">
        <f>SUM(D403)</f>
        <v>0</v>
      </c>
      <c r="E402" s="138">
        <f>SUM(E403)</f>
        <v>0</v>
      </c>
    </row>
    <row r="403" spans="1:5" s="124" customFormat="1" x14ac:dyDescent="0.25">
      <c r="A403" s="139">
        <v>922</v>
      </c>
      <c r="B403" s="155" t="s">
        <v>262</v>
      </c>
      <c r="C403" s="141">
        <f>SUM(C404,C411)</f>
        <v>0</v>
      </c>
      <c r="D403" s="141">
        <f>SUM(D404,D411)</f>
        <v>0</v>
      </c>
      <c r="E403" s="141">
        <f>SUM(E404,E411)</f>
        <v>0</v>
      </c>
    </row>
    <row r="404" spans="1:5" s="124" customFormat="1" x14ac:dyDescent="0.25">
      <c r="A404" s="140">
        <v>9221</v>
      </c>
      <c r="B404" s="102" t="s">
        <v>218</v>
      </c>
      <c r="C404" s="99">
        <f t="shared" ref="C404" si="109">SUM(C405:C410)</f>
        <v>0</v>
      </c>
      <c r="D404" s="99">
        <f t="shared" ref="D404:E404" si="110">SUM(D405:D410)</f>
        <v>0</v>
      </c>
      <c r="E404" s="99">
        <f t="shared" si="110"/>
        <v>0</v>
      </c>
    </row>
    <row r="405" spans="1:5" s="124" customFormat="1" x14ac:dyDescent="0.25">
      <c r="A405" s="97"/>
      <c r="B405" s="123">
        <v>3210</v>
      </c>
      <c r="C405" s="160"/>
      <c r="D405" s="160"/>
      <c r="E405" s="160"/>
    </row>
    <row r="406" spans="1:5" s="124" customFormat="1" x14ac:dyDescent="0.25">
      <c r="A406" s="97"/>
      <c r="B406" s="123">
        <v>4910</v>
      </c>
      <c r="C406" s="160"/>
      <c r="D406" s="160"/>
      <c r="E406" s="160"/>
    </row>
    <row r="407" spans="1:5" s="124" customFormat="1" x14ac:dyDescent="0.25">
      <c r="A407" s="97"/>
      <c r="B407" s="123">
        <v>5410</v>
      </c>
      <c r="C407" s="160"/>
      <c r="D407" s="160"/>
      <c r="E407" s="160"/>
    </row>
    <row r="408" spans="1:5" s="124" customFormat="1" x14ac:dyDescent="0.25">
      <c r="A408" s="97"/>
      <c r="B408" s="123">
        <v>6210</v>
      </c>
      <c r="C408" s="160"/>
      <c r="D408" s="160"/>
      <c r="E408" s="160"/>
    </row>
    <row r="409" spans="1:5" s="124" customFormat="1" x14ac:dyDescent="0.25">
      <c r="A409" s="97"/>
      <c r="B409" s="123">
        <v>7210</v>
      </c>
      <c r="C409" s="160"/>
      <c r="D409" s="160"/>
      <c r="E409" s="160"/>
    </row>
    <row r="410" spans="1:5" s="124" customFormat="1" x14ac:dyDescent="0.25">
      <c r="A410" s="97"/>
      <c r="B410" s="123">
        <v>8210</v>
      </c>
      <c r="C410" s="160"/>
      <c r="D410" s="160"/>
      <c r="E410" s="160"/>
    </row>
    <row r="411" spans="1:5" s="124" customFormat="1" x14ac:dyDescent="0.25">
      <c r="A411" s="140">
        <v>9222</v>
      </c>
      <c r="B411" s="102" t="s">
        <v>219</v>
      </c>
      <c r="C411" s="99">
        <f t="shared" ref="C411" si="111">SUM(C412:C417)</f>
        <v>0</v>
      </c>
      <c r="D411" s="99">
        <f t="shared" ref="D411:E411" si="112">SUM(D412:D417)</f>
        <v>0</v>
      </c>
      <c r="E411" s="99">
        <f t="shared" si="112"/>
        <v>0</v>
      </c>
    </row>
    <row r="412" spans="1:5" s="124" customFormat="1" x14ac:dyDescent="0.25">
      <c r="A412" s="97"/>
      <c r="B412" s="123">
        <v>3210</v>
      </c>
      <c r="C412" s="160"/>
      <c r="D412" s="160"/>
      <c r="E412" s="160"/>
    </row>
    <row r="413" spans="1:5" s="124" customFormat="1" x14ac:dyDescent="0.25">
      <c r="A413" s="97"/>
      <c r="B413" s="123">
        <v>4910</v>
      </c>
      <c r="C413" s="160"/>
      <c r="D413" s="160"/>
      <c r="E413" s="160"/>
    </row>
    <row r="414" spans="1:5" s="124" customFormat="1" x14ac:dyDescent="0.25">
      <c r="A414" s="97"/>
      <c r="B414" s="123">
        <v>5410</v>
      </c>
      <c r="C414" s="160"/>
      <c r="D414" s="160"/>
      <c r="E414" s="160"/>
    </row>
    <row r="415" spans="1:5" s="124" customFormat="1" x14ac:dyDescent="0.25">
      <c r="A415" s="97"/>
      <c r="B415" s="123">
        <v>6210</v>
      </c>
      <c r="C415" s="160"/>
      <c r="D415" s="160"/>
      <c r="E415" s="160"/>
    </row>
    <row r="416" spans="1:5" s="124" customFormat="1" x14ac:dyDescent="0.25">
      <c r="A416" s="97"/>
      <c r="B416" s="123">
        <v>7210</v>
      </c>
      <c r="C416" s="160"/>
      <c r="D416" s="160"/>
      <c r="E416" s="160"/>
    </row>
    <row r="417" spans="1:5" s="124" customFormat="1" x14ac:dyDescent="0.25">
      <c r="A417" s="97"/>
      <c r="B417" s="123">
        <v>8210</v>
      </c>
      <c r="C417" s="160"/>
      <c r="D417" s="160"/>
      <c r="E417" s="160"/>
    </row>
    <row r="418" spans="1:5" s="124" customFormat="1" x14ac:dyDescent="0.25">
      <c r="A418" s="104"/>
      <c r="B418" s="105" t="s">
        <v>220</v>
      </c>
      <c r="C418" s="143">
        <f>SUM(C411,C404,C395,C387,C379,C371,C363,C354,C346,C339,C332,C325,C317,C310,C303,C295,C286,C278,C271,C263,C256,C248,C241,C233,C226,C218,C210)+SUM(C202,C194,C187,C180,C173,C166,C158,C151,C144,C137,C130,C123,C116,C108,C101,C94,C86,C79,C71,C64,C56,C49,C41,C34,C20,C12,C5)</f>
        <v>3262706</v>
      </c>
      <c r="D418" s="143">
        <f>SUM(D411,D404,D395,D387,D379,D371,D363,D354,D346,D339,D332,D325,D317,D310,D303,D295,D286,D278,D271,D263,D256,D248,D241,D233,D226,D218,D210)+SUM(D202,D194,D187,D180,D173,D166,D158,D151,D144,D137,D130,D123,D116,D108,D101,D94,D86,D79,D71,D64,D56,D49,D41,D34,D20,D12,D5)</f>
        <v>480762</v>
      </c>
      <c r="E418" s="143">
        <f>SUM(E411,E404,E395,E387,E379,E371,E363,E354,E346,E339,E332,E325,E317,E310,E303,E295,E286,E278,E271,E263,E256,E248,E241,E233,E226,E218,E210)+SUM(E202,E194,E187,E180,E173,E166,E158,E151,E144,E137,E130,E123,E116,E108,E101,E94,E86,E79,E71,E64,E56,E49,E41,E34,E20,E12,E5)</f>
        <v>3743468</v>
      </c>
    </row>
    <row r="419" spans="1:5" s="124" customFormat="1" x14ac:dyDescent="0.25">
      <c r="A419" s="86"/>
      <c r="B419" s="87" t="s">
        <v>230</v>
      </c>
      <c r="C419" s="96">
        <f>SUMIF($A$3:$A$417,"&gt;1000",C$3:C$417)-C418</f>
        <v>0</v>
      </c>
      <c r="D419" s="96">
        <f>SUMIF($A$3:$A$417,"&gt;1000",D$3:D$417)-D418</f>
        <v>0</v>
      </c>
      <c r="E419" s="96">
        <f>SUMIF($A$3:$A$417,"&gt;1000",E$3:E$417)-E418</f>
        <v>0</v>
      </c>
    </row>
    <row r="420" spans="1:5" s="124" customFormat="1" x14ac:dyDescent="0.25">
      <c r="A420" s="86"/>
      <c r="B420" s="87"/>
      <c r="C420" s="96"/>
      <c r="D420" s="96"/>
      <c r="E420" s="96"/>
    </row>
    <row r="421" spans="1:5" s="124" customFormat="1" x14ac:dyDescent="0.25">
      <c r="A421" s="86"/>
      <c r="B421" s="144" t="s">
        <v>231</v>
      </c>
      <c r="C421" s="145">
        <f>C3</f>
        <v>3262706</v>
      </c>
      <c r="D421" s="145">
        <f>D3</f>
        <v>480762</v>
      </c>
      <c r="E421" s="145">
        <f>E3</f>
        <v>3743468</v>
      </c>
    </row>
    <row r="422" spans="1:5" s="124" customFormat="1" x14ac:dyDescent="0.25">
      <c r="A422" s="86"/>
      <c r="B422" s="144" t="s">
        <v>232</v>
      </c>
      <c r="C422" s="145">
        <f>C293</f>
        <v>0</v>
      </c>
      <c r="D422" s="145">
        <f>D293</f>
        <v>0</v>
      </c>
      <c r="E422" s="145">
        <f>E293</f>
        <v>0</v>
      </c>
    </row>
    <row r="423" spans="1:5" s="125" customFormat="1" x14ac:dyDescent="0.25">
      <c r="A423" s="86"/>
      <c r="B423" s="144" t="s">
        <v>233</v>
      </c>
      <c r="C423" s="145">
        <f>C361</f>
        <v>0</v>
      </c>
      <c r="D423" s="145">
        <f>D361</f>
        <v>0</v>
      </c>
      <c r="E423" s="145">
        <f>E361</f>
        <v>0</v>
      </c>
    </row>
    <row r="424" spans="1:5" s="93" customFormat="1" x14ac:dyDescent="0.25">
      <c r="A424" s="86"/>
      <c r="B424" s="144" t="s">
        <v>234</v>
      </c>
      <c r="C424" s="145">
        <f t="shared" ref="C424" si="113">C402</f>
        <v>0</v>
      </c>
      <c r="D424" s="145">
        <f t="shared" ref="D424:E424" si="114">D402</f>
        <v>0</v>
      </c>
      <c r="E424" s="145">
        <f t="shared" si="114"/>
        <v>0</v>
      </c>
    </row>
    <row r="425" spans="1:5" s="134" customFormat="1" ht="12.75" x14ac:dyDescent="0.2">
      <c r="A425" s="86"/>
      <c r="B425" s="146" t="s">
        <v>235</v>
      </c>
      <c r="C425" s="147">
        <f t="shared" ref="C425:E425" si="115">SUM(C421:C424)</f>
        <v>3262706</v>
      </c>
      <c r="D425" s="147">
        <f t="shared" si="115"/>
        <v>480762</v>
      </c>
      <c r="E425" s="147">
        <f t="shared" si="115"/>
        <v>3743468</v>
      </c>
    </row>
    <row r="426" spans="1:5" s="93" customFormat="1" x14ac:dyDescent="0.25">
      <c r="A426" s="86"/>
      <c r="B426" s="144" t="s">
        <v>230</v>
      </c>
      <c r="C426" s="145">
        <f t="shared" ref="C426:E426" si="116">C425-C418</f>
        <v>0</v>
      </c>
      <c r="D426" s="145">
        <f t="shared" si="116"/>
        <v>0</v>
      </c>
      <c r="E426" s="145">
        <f t="shared" si="116"/>
        <v>0</v>
      </c>
    </row>
    <row r="427" spans="1:5" x14ac:dyDescent="0.25">
      <c r="A427" s="86"/>
      <c r="B427" s="87"/>
      <c r="C427" s="96"/>
      <c r="D427" s="96"/>
      <c r="E427" s="96"/>
    </row>
    <row r="428" spans="1:5" ht="22.5" x14ac:dyDescent="0.25">
      <c r="A428" s="133"/>
      <c r="B428" s="132" t="s">
        <v>227</v>
      </c>
      <c r="C428" s="127" t="s">
        <v>224</v>
      </c>
      <c r="D428" s="127" t="s">
        <v>224</v>
      </c>
      <c r="E428" s="127" t="s">
        <v>224</v>
      </c>
    </row>
    <row r="429" spans="1:5" x14ac:dyDescent="0.25">
      <c r="A429" s="88"/>
      <c r="B429" s="121">
        <v>11</v>
      </c>
      <c r="C429" s="122">
        <f t="shared" ref="C429:E440" si="117">SUMIF($B$5:$B$418,$B429,C$5:C$418)</f>
        <v>67501</v>
      </c>
      <c r="D429" s="122">
        <f t="shared" si="117"/>
        <v>-150</v>
      </c>
      <c r="E429" s="122">
        <f t="shared" si="117"/>
        <v>67351</v>
      </c>
    </row>
    <row r="430" spans="1:5" x14ac:dyDescent="0.25">
      <c r="B430" s="119">
        <v>12</v>
      </c>
      <c r="C430" s="122">
        <f t="shared" si="117"/>
        <v>391412</v>
      </c>
      <c r="D430" s="122">
        <f t="shared" si="117"/>
        <v>61157</v>
      </c>
      <c r="E430" s="122">
        <f t="shared" si="117"/>
        <v>452569</v>
      </c>
    </row>
    <row r="431" spans="1:5" x14ac:dyDescent="0.25">
      <c r="B431" s="119">
        <v>5103</v>
      </c>
      <c r="C431" s="122">
        <f t="shared" si="117"/>
        <v>0</v>
      </c>
      <c r="D431" s="122">
        <f t="shared" si="117"/>
        <v>0</v>
      </c>
      <c r="E431" s="122">
        <f t="shared" si="117"/>
        <v>0</v>
      </c>
    </row>
    <row r="432" spans="1:5" x14ac:dyDescent="0.25">
      <c r="B432" s="119">
        <v>526</v>
      </c>
      <c r="C432" s="122">
        <f t="shared" si="117"/>
        <v>0</v>
      </c>
      <c r="D432" s="122">
        <f t="shared" si="117"/>
        <v>0</v>
      </c>
      <c r="E432" s="122">
        <f t="shared" si="117"/>
        <v>0</v>
      </c>
    </row>
    <row r="433" spans="1:5" x14ac:dyDescent="0.25">
      <c r="B433" s="119">
        <v>527</v>
      </c>
      <c r="C433" s="122">
        <f t="shared" si="117"/>
        <v>0</v>
      </c>
      <c r="D433" s="122">
        <f t="shared" si="117"/>
        <v>4850</v>
      </c>
      <c r="E433" s="122">
        <f t="shared" si="117"/>
        <v>4850</v>
      </c>
    </row>
    <row r="434" spans="1:5" x14ac:dyDescent="0.25">
      <c r="B434" s="119">
        <v>5212</v>
      </c>
      <c r="C434" s="122">
        <f t="shared" si="117"/>
        <v>6420</v>
      </c>
      <c r="D434" s="122">
        <f t="shared" si="117"/>
        <v>1580</v>
      </c>
      <c r="E434" s="122">
        <f t="shared" si="117"/>
        <v>8000</v>
      </c>
    </row>
    <row r="435" spans="1:5" x14ac:dyDescent="0.25">
      <c r="B435" s="123">
        <v>3210</v>
      </c>
      <c r="C435" s="122">
        <f t="shared" si="117"/>
        <v>40500</v>
      </c>
      <c r="D435" s="122">
        <f t="shared" si="117"/>
        <v>9325</v>
      </c>
      <c r="E435" s="122">
        <f t="shared" si="117"/>
        <v>49825</v>
      </c>
    </row>
    <row r="436" spans="1:5" x14ac:dyDescent="0.25">
      <c r="B436" s="123">
        <v>4910</v>
      </c>
      <c r="C436" s="122">
        <f t="shared" si="117"/>
        <v>0</v>
      </c>
      <c r="D436" s="122">
        <f t="shared" si="117"/>
        <v>0</v>
      </c>
      <c r="E436" s="122">
        <f t="shared" si="117"/>
        <v>0</v>
      </c>
    </row>
    <row r="437" spans="1:5" x14ac:dyDescent="0.25">
      <c r="B437" s="123">
        <v>5410</v>
      </c>
      <c r="C437" s="122">
        <f t="shared" si="117"/>
        <v>2752873</v>
      </c>
      <c r="D437" s="122">
        <f t="shared" si="117"/>
        <v>402000</v>
      </c>
      <c r="E437" s="122">
        <f t="shared" si="117"/>
        <v>3154873</v>
      </c>
    </row>
    <row r="438" spans="1:5" s="93" customFormat="1" ht="32.25" customHeight="1" x14ac:dyDescent="0.25">
      <c r="A438" s="85"/>
      <c r="B438" s="123">
        <v>6210</v>
      </c>
      <c r="C438" s="122">
        <f t="shared" si="117"/>
        <v>4000</v>
      </c>
      <c r="D438" s="122">
        <f t="shared" si="117"/>
        <v>2000</v>
      </c>
      <c r="E438" s="122">
        <f t="shared" si="117"/>
        <v>6000</v>
      </c>
    </row>
    <row r="439" spans="1:5" x14ac:dyDescent="0.25">
      <c r="B439" s="123">
        <v>7210</v>
      </c>
      <c r="C439" s="122">
        <f t="shared" si="117"/>
        <v>0</v>
      </c>
      <c r="D439" s="122">
        <f t="shared" si="117"/>
        <v>0</v>
      </c>
      <c r="E439" s="122">
        <f t="shared" si="117"/>
        <v>0</v>
      </c>
    </row>
    <row r="440" spans="1:5" x14ac:dyDescent="0.25">
      <c r="B440" s="123">
        <v>8210</v>
      </c>
      <c r="C440" s="122">
        <f t="shared" si="117"/>
        <v>0</v>
      </c>
      <c r="D440" s="122">
        <f t="shared" si="117"/>
        <v>0</v>
      </c>
      <c r="E440" s="122">
        <f t="shared" si="117"/>
        <v>0</v>
      </c>
    </row>
    <row r="441" spans="1:5" x14ac:dyDescent="0.25">
      <c r="A441" s="148"/>
      <c r="B441" s="149" t="s">
        <v>235</v>
      </c>
      <c r="C441" s="150">
        <f t="shared" ref="C441:E441" si="118">SUM(C429:C440)</f>
        <v>3262706</v>
      </c>
      <c r="D441" s="150">
        <f t="shared" si="118"/>
        <v>480762</v>
      </c>
      <c r="E441" s="150">
        <f t="shared" si="118"/>
        <v>3743468</v>
      </c>
    </row>
    <row r="442" spans="1:5" x14ac:dyDescent="0.25">
      <c r="A442" s="86"/>
      <c r="B442" s="137"/>
      <c r="C442" s="122"/>
      <c r="D442" s="122"/>
      <c r="E442" s="122"/>
    </row>
    <row r="443" spans="1:5" ht="22.5" x14ac:dyDescent="0.25">
      <c r="A443" s="86"/>
      <c r="B443" s="135" t="s">
        <v>228</v>
      </c>
      <c r="C443" s="151" t="s">
        <v>229</v>
      </c>
      <c r="D443" s="151" t="s">
        <v>229</v>
      </c>
      <c r="E443" s="151" t="s">
        <v>229</v>
      </c>
    </row>
    <row r="444" spans="1:5" x14ac:dyDescent="0.25">
      <c r="B444" s="121">
        <v>11</v>
      </c>
      <c r="C444" s="120">
        <f>C429-'POSEBNI DIO-rashodi'!L820</f>
        <v>0</v>
      </c>
      <c r="D444" s="120">
        <f>D429-'POSEBNI DIO-rashodi'!M820</f>
        <v>0</v>
      </c>
      <c r="E444" s="120">
        <f>E429-'POSEBNI DIO-rashodi'!N820</f>
        <v>0</v>
      </c>
    </row>
    <row r="445" spans="1:5" x14ac:dyDescent="0.25">
      <c r="B445" s="119">
        <v>12</v>
      </c>
      <c r="C445" s="120">
        <f>C430-'POSEBNI DIO-rashodi'!L821</f>
        <v>0</v>
      </c>
      <c r="D445" s="120">
        <f>D430-'POSEBNI DIO-rashodi'!M821</f>
        <v>0</v>
      </c>
      <c r="E445" s="120">
        <f>E430-'POSEBNI DIO-rashodi'!N821</f>
        <v>0</v>
      </c>
    </row>
    <row r="446" spans="1:5" x14ac:dyDescent="0.25">
      <c r="B446" s="119">
        <v>5103</v>
      </c>
      <c r="C446" s="120">
        <f>C431-'POSEBNI DIO-rashodi'!L822</f>
        <v>0</v>
      </c>
      <c r="D446" s="120">
        <f>D431-'POSEBNI DIO-rashodi'!M822</f>
        <v>0</v>
      </c>
      <c r="E446" s="120">
        <f>E431-'POSEBNI DIO-rashodi'!N822</f>
        <v>0</v>
      </c>
    </row>
    <row r="447" spans="1:5" x14ac:dyDescent="0.25">
      <c r="B447" s="119">
        <v>526</v>
      </c>
      <c r="C447" s="120">
        <f>C432-'POSEBNI DIO-rashodi'!L823</f>
        <v>0</v>
      </c>
      <c r="D447" s="120">
        <f>D432-'POSEBNI DIO-rashodi'!M823</f>
        <v>0</v>
      </c>
      <c r="E447" s="120">
        <f>E432-'POSEBNI DIO-rashodi'!N823</f>
        <v>0</v>
      </c>
    </row>
    <row r="448" spans="1:5" x14ac:dyDescent="0.25">
      <c r="B448" s="119">
        <v>527</v>
      </c>
      <c r="C448" s="120">
        <f>C433-'POSEBNI DIO-rashodi'!L824</f>
        <v>0</v>
      </c>
      <c r="D448" s="120">
        <f>D433-'POSEBNI DIO-rashodi'!M824</f>
        <v>0</v>
      </c>
      <c r="E448" s="120">
        <f>E433-'POSEBNI DIO-rashodi'!N824</f>
        <v>0</v>
      </c>
    </row>
    <row r="449" spans="1:5" x14ac:dyDescent="0.25">
      <c r="B449" s="119">
        <v>5212</v>
      </c>
      <c r="C449" s="120">
        <f>C434-'POSEBNI DIO-rashodi'!L825</f>
        <v>0</v>
      </c>
      <c r="D449" s="120">
        <f>D434-'POSEBNI DIO-rashodi'!M825</f>
        <v>0</v>
      </c>
      <c r="E449" s="120">
        <f>E434-'POSEBNI DIO-rashodi'!N825</f>
        <v>0</v>
      </c>
    </row>
    <row r="450" spans="1:5" x14ac:dyDescent="0.25">
      <c r="B450" s="123">
        <v>3210</v>
      </c>
      <c r="C450" s="120">
        <f>C435-'POSEBNI DIO-rashodi'!L826</f>
        <v>0</v>
      </c>
      <c r="D450" s="120">
        <f>D435-'POSEBNI DIO-rashodi'!M826</f>
        <v>0</v>
      </c>
      <c r="E450" s="120">
        <f>E435-'POSEBNI DIO-rashodi'!N826</f>
        <v>0</v>
      </c>
    </row>
    <row r="451" spans="1:5" x14ac:dyDescent="0.25">
      <c r="B451" s="123">
        <v>4910</v>
      </c>
      <c r="C451" s="120">
        <f>C436-'POSEBNI DIO-rashodi'!L827</f>
        <v>0</v>
      </c>
      <c r="D451" s="120">
        <f>D436-'POSEBNI DIO-rashodi'!M827</f>
        <v>0</v>
      </c>
      <c r="E451" s="120">
        <f>E436-'POSEBNI DIO-rashodi'!N827</f>
        <v>0</v>
      </c>
    </row>
    <row r="452" spans="1:5" x14ac:dyDescent="0.25">
      <c r="B452" s="123">
        <v>5410</v>
      </c>
      <c r="C452" s="120">
        <f>C437-'POSEBNI DIO-rashodi'!L828</f>
        <v>0</v>
      </c>
      <c r="D452" s="120">
        <f>D437-'POSEBNI DIO-rashodi'!M828</f>
        <v>0</v>
      </c>
      <c r="E452" s="120">
        <f>E437-'POSEBNI DIO-rashodi'!N828</f>
        <v>0</v>
      </c>
    </row>
    <row r="453" spans="1:5" x14ac:dyDescent="0.25">
      <c r="B453" s="123">
        <v>6210</v>
      </c>
      <c r="C453" s="120">
        <f>C438-'POSEBNI DIO-rashodi'!L829</f>
        <v>0</v>
      </c>
      <c r="D453" s="120">
        <f>D438-'POSEBNI DIO-rashodi'!M829</f>
        <v>0</v>
      </c>
      <c r="E453" s="120">
        <f>E438-'POSEBNI DIO-rashodi'!N829</f>
        <v>0</v>
      </c>
    </row>
    <row r="454" spans="1:5" x14ac:dyDescent="0.25">
      <c r="B454" s="123">
        <v>7210</v>
      </c>
      <c r="C454" s="120">
        <f>C439-'POSEBNI DIO-rashodi'!L830</f>
        <v>0</v>
      </c>
      <c r="D454" s="120">
        <f>D439-'POSEBNI DIO-rashodi'!M830</f>
        <v>0</v>
      </c>
      <c r="E454" s="120">
        <f>E439-'POSEBNI DIO-rashodi'!N830</f>
        <v>0</v>
      </c>
    </row>
    <row r="455" spans="1:5" x14ac:dyDescent="0.25">
      <c r="B455" s="123">
        <v>8210</v>
      </c>
      <c r="C455" s="120">
        <f>C440-'POSEBNI DIO-rashodi'!L831</f>
        <v>0</v>
      </c>
      <c r="D455" s="120">
        <f>D440-'POSEBNI DIO-rashodi'!M831</f>
        <v>0</v>
      </c>
      <c r="E455" s="120">
        <f>E440-'POSEBNI DIO-rashodi'!N831</f>
        <v>0</v>
      </c>
    </row>
    <row r="456" spans="1:5" x14ac:dyDescent="0.25">
      <c r="A456" s="148"/>
      <c r="B456" s="149" t="s">
        <v>235</v>
      </c>
      <c r="C456" s="150">
        <f>SUM(C444:C455)</f>
        <v>0</v>
      </c>
      <c r="D456" s="150">
        <f>SUM(D444:D455)</f>
        <v>0</v>
      </c>
      <c r="E456" s="150">
        <f>SUM(E444:E455)</f>
        <v>0</v>
      </c>
    </row>
    <row r="457" spans="1:5" s="164" customFormat="1" x14ac:dyDescent="0.25">
      <c r="A457" s="161"/>
      <c r="B457" s="162"/>
      <c r="C457" s="163"/>
      <c r="D457" s="163"/>
      <c r="E457" s="163"/>
    </row>
    <row r="458" spans="1:5" s="164" customFormat="1" x14ac:dyDescent="0.25">
      <c r="A458" s="161"/>
      <c r="B458" s="162"/>
      <c r="C458" s="163"/>
      <c r="D458" s="163"/>
      <c r="E458" s="163"/>
    </row>
    <row r="459" spans="1:5" s="164" customFormat="1" x14ac:dyDescent="0.25">
      <c r="A459" s="161"/>
      <c r="B459" s="162"/>
      <c r="C459" s="163"/>
      <c r="D459" s="163"/>
      <c r="E459" s="163"/>
    </row>
    <row r="460" spans="1:5" s="164" customFormat="1" x14ac:dyDescent="0.25">
      <c r="A460" s="161"/>
      <c r="B460" s="162"/>
      <c r="C460" s="163"/>
      <c r="D460" s="163"/>
      <c r="E460" s="163"/>
    </row>
    <row r="461" spans="1:5" s="164" customFormat="1" x14ac:dyDescent="0.25">
      <c r="A461" s="161"/>
      <c r="B461" s="162"/>
      <c r="C461" s="163"/>
      <c r="D461" s="163"/>
      <c r="E461" s="163"/>
    </row>
    <row r="462" spans="1:5" s="164" customFormat="1" x14ac:dyDescent="0.25">
      <c r="A462" s="161"/>
      <c r="B462" s="162"/>
      <c r="C462" s="163"/>
      <c r="D462" s="163"/>
      <c r="E462" s="163"/>
    </row>
    <row r="463" spans="1:5" s="164" customFormat="1" x14ac:dyDescent="0.25">
      <c r="A463" s="161"/>
      <c r="B463" s="162"/>
      <c r="C463" s="163"/>
      <c r="D463" s="163"/>
      <c r="E463" s="163"/>
    </row>
    <row r="464" spans="1:5" s="164" customFormat="1" x14ac:dyDescent="0.25">
      <c r="A464" s="161"/>
      <c r="B464" s="162"/>
      <c r="C464" s="163"/>
      <c r="D464" s="163"/>
      <c r="E464" s="163"/>
    </row>
    <row r="465" spans="1:5" s="164" customFormat="1" x14ac:dyDescent="0.25">
      <c r="A465" s="161"/>
      <c r="B465" s="162"/>
      <c r="C465" s="163"/>
      <c r="D465" s="163"/>
      <c r="E465" s="163"/>
    </row>
    <row r="466" spans="1:5" s="164" customFormat="1" x14ac:dyDescent="0.25">
      <c r="A466" s="161"/>
      <c r="B466" s="162"/>
      <c r="C466" s="163"/>
      <c r="D466" s="163"/>
      <c r="E466" s="163"/>
    </row>
    <row r="467" spans="1:5" s="164" customFormat="1" x14ac:dyDescent="0.25">
      <c r="A467" s="161"/>
      <c r="B467" s="162"/>
      <c r="C467" s="163"/>
      <c r="D467" s="163"/>
      <c r="E467" s="163"/>
    </row>
    <row r="468" spans="1:5" s="164" customFormat="1" x14ac:dyDescent="0.25">
      <c r="A468" s="161"/>
      <c r="B468" s="162"/>
      <c r="C468" s="163"/>
      <c r="D468" s="163"/>
      <c r="E468" s="163"/>
    </row>
    <row r="469" spans="1:5" s="164" customFormat="1" x14ac:dyDescent="0.25">
      <c r="A469" s="161"/>
      <c r="B469" s="162"/>
      <c r="C469" s="163"/>
      <c r="D469" s="163"/>
      <c r="E469" s="163"/>
    </row>
    <row r="470" spans="1:5" s="164" customFormat="1" x14ac:dyDescent="0.25">
      <c r="A470" s="161"/>
      <c r="B470" s="162"/>
      <c r="C470" s="163"/>
      <c r="D470" s="163"/>
      <c r="E470" s="163"/>
    </row>
    <row r="471" spans="1:5" s="164" customFormat="1" x14ac:dyDescent="0.25">
      <c r="A471" s="161"/>
      <c r="B471" s="162"/>
      <c r="C471" s="163"/>
      <c r="D471" s="163"/>
      <c r="E471" s="163"/>
    </row>
    <row r="472" spans="1:5" s="164" customFormat="1" x14ac:dyDescent="0.25">
      <c r="A472" s="161"/>
      <c r="B472" s="162"/>
      <c r="C472" s="163"/>
      <c r="D472" s="163"/>
      <c r="E472" s="163"/>
    </row>
    <row r="473" spans="1:5" s="164" customFormat="1" x14ac:dyDescent="0.25">
      <c r="A473" s="161"/>
      <c r="B473" s="162"/>
      <c r="C473" s="163"/>
      <c r="D473" s="163"/>
      <c r="E473" s="163"/>
    </row>
    <row r="474" spans="1:5" s="164" customFormat="1" x14ac:dyDescent="0.25">
      <c r="A474" s="161"/>
      <c r="B474" s="162"/>
      <c r="C474" s="163"/>
      <c r="D474" s="163"/>
      <c r="E474" s="163"/>
    </row>
    <row r="475" spans="1:5" s="164" customFormat="1" x14ac:dyDescent="0.25">
      <c r="A475" s="161"/>
      <c r="B475" s="162"/>
      <c r="C475" s="163"/>
      <c r="D475" s="163"/>
      <c r="E475" s="163"/>
    </row>
    <row r="476" spans="1:5" s="164" customFormat="1" x14ac:dyDescent="0.25">
      <c r="A476" s="161"/>
      <c r="B476" s="162"/>
      <c r="C476" s="163"/>
      <c r="D476" s="163"/>
      <c r="E476" s="163"/>
    </row>
    <row r="477" spans="1:5" s="164" customFormat="1" x14ac:dyDescent="0.25">
      <c r="A477" s="161"/>
      <c r="B477" s="162"/>
      <c r="C477" s="163"/>
      <c r="D477" s="163"/>
      <c r="E477" s="163"/>
    </row>
    <row r="478" spans="1:5" s="164" customFormat="1" x14ac:dyDescent="0.25">
      <c r="A478" s="161"/>
      <c r="B478" s="162"/>
      <c r="C478" s="163"/>
      <c r="D478" s="163"/>
      <c r="E478" s="163"/>
    </row>
    <row r="479" spans="1:5" s="164" customFormat="1" x14ac:dyDescent="0.25">
      <c r="A479" s="161"/>
      <c r="B479" s="162"/>
      <c r="C479" s="163"/>
      <c r="D479" s="163"/>
      <c r="E479" s="163"/>
    </row>
    <row r="480" spans="1:5" s="164" customFormat="1" x14ac:dyDescent="0.25">
      <c r="A480" s="161"/>
      <c r="B480" s="162"/>
      <c r="C480" s="163"/>
      <c r="D480" s="163"/>
      <c r="E480" s="163"/>
    </row>
    <row r="481" spans="1:5" s="164" customFormat="1" x14ac:dyDescent="0.25">
      <c r="A481" s="161"/>
      <c r="B481" s="162"/>
      <c r="C481" s="163"/>
      <c r="D481" s="163"/>
      <c r="E481" s="163"/>
    </row>
    <row r="482" spans="1:5" s="164" customFormat="1" x14ac:dyDescent="0.25">
      <c r="A482" s="161"/>
      <c r="B482" s="162"/>
      <c r="C482" s="163"/>
      <c r="D482" s="163"/>
      <c r="E482" s="163"/>
    </row>
    <row r="483" spans="1:5" s="164" customFormat="1" x14ac:dyDescent="0.25">
      <c r="A483" s="161"/>
      <c r="B483" s="162"/>
      <c r="C483" s="163"/>
      <c r="D483" s="163"/>
      <c r="E483" s="163"/>
    </row>
    <row r="484" spans="1:5" s="164" customFormat="1" x14ac:dyDescent="0.25">
      <c r="A484" s="161"/>
      <c r="B484" s="162"/>
      <c r="C484" s="163"/>
      <c r="D484" s="163"/>
      <c r="E484" s="163"/>
    </row>
    <row r="485" spans="1:5" s="164" customFormat="1" x14ac:dyDescent="0.25">
      <c r="A485" s="161"/>
      <c r="B485" s="162"/>
      <c r="C485" s="163"/>
      <c r="D485" s="163"/>
      <c r="E485" s="163"/>
    </row>
    <row r="486" spans="1:5" s="164" customFormat="1" x14ac:dyDescent="0.25">
      <c r="A486" s="161"/>
      <c r="B486" s="162"/>
      <c r="C486" s="163"/>
      <c r="D486" s="163"/>
      <c r="E486" s="163"/>
    </row>
    <row r="487" spans="1:5" s="164" customFormat="1" x14ac:dyDescent="0.25">
      <c r="A487" s="161"/>
      <c r="B487" s="162"/>
      <c r="C487" s="163"/>
      <c r="D487" s="163"/>
      <c r="E487" s="163"/>
    </row>
    <row r="488" spans="1:5" s="164" customFormat="1" x14ac:dyDescent="0.25">
      <c r="A488" s="161"/>
      <c r="B488" s="162"/>
      <c r="C488" s="163"/>
      <c r="D488" s="163"/>
      <c r="E488" s="163"/>
    </row>
    <row r="489" spans="1:5" s="164" customFormat="1" x14ac:dyDescent="0.25">
      <c r="A489" s="161"/>
      <c r="B489" s="162"/>
      <c r="C489" s="163"/>
      <c r="D489" s="163"/>
      <c r="E489" s="163"/>
    </row>
    <row r="490" spans="1:5" s="164" customFormat="1" x14ac:dyDescent="0.25">
      <c r="A490" s="161"/>
      <c r="B490" s="162"/>
      <c r="C490" s="163"/>
      <c r="D490" s="163"/>
      <c r="E490" s="163"/>
    </row>
    <row r="491" spans="1:5" s="164" customFormat="1" x14ac:dyDescent="0.25">
      <c r="A491" s="161"/>
      <c r="B491" s="162"/>
      <c r="C491" s="163"/>
      <c r="D491" s="163"/>
      <c r="E491" s="163"/>
    </row>
    <row r="492" spans="1:5" s="164" customFormat="1" x14ac:dyDescent="0.25">
      <c r="A492" s="161"/>
      <c r="B492" s="162"/>
      <c r="C492" s="163"/>
      <c r="D492" s="163"/>
      <c r="E492" s="163"/>
    </row>
    <row r="493" spans="1:5" s="164" customFormat="1" x14ac:dyDescent="0.25">
      <c r="A493" s="161"/>
      <c r="B493" s="162"/>
      <c r="C493" s="163"/>
      <c r="D493" s="163"/>
      <c r="E493" s="163"/>
    </row>
    <row r="494" spans="1:5" s="164" customFormat="1" x14ac:dyDescent="0.25">
      <c r="A494" s="161"/>
      <c r="B494" s="162"/>
      <c r="C494" s="163"/>
      <c r="D494" s="163"/>
      <c r="E494" s="163"/>
    </row>
    <row r="495" spans="1:5" s="164" customFormat="1" x14ac:dyDescent="0.25">
      <c r="A495" s="161"/>
      <c r="B495" s="162"/>
      <c r="C495" s="163"/>
      <c r="D495" s="163"/>
      <c r="E495" s="163"/>
    </row>
    <row r="496" spans="1:5" s="164" customFormat="1" x14ac:dyDescent="0.25">
      <c r="A496" s="161"/>
      <c r="B496" s="162"/>
      <c r="C496" s="163"/>
      <c r="D496" s="163"/>
      <c r="E496" s="163"/>
    </row>
    <row r="497" spans="1:5" s="164" customFormat="1" x14ac:dyDescent="0.25">
      <c r="A497" s="161"/>
      <c r="B497" s="162"/>
      <c r="C497" s="163"/>
      <c r="D497" s="163"/>
      <c r="E497" s="163"/>
    </row>
    <row r="498" spans="1:5" s="164" customFormat="1" x14ac:dyDescent="0.25">
      <c r="A498" s="161"/>
      <c r="B498" s="162"/>
      <c r="C498" s="163"/>
      <c r="D498" s="163"/>
      <c r="E498" s="163"/>
    </row>
    <row r="499" spans="1:5" s="164" customFormat="1" x14ac:dyDescent="0.25">
      <c r="A499" s="161"/>
      <c r="B499" s="162"/>
      <c r="C499" s="163"/>
      <c r="D499" s="163"/>
      <c r="E499" s="163"/>
    </row>
    <row r="500" spans="1:5" s="164" customFormat="1" x14ac:dyDescent="0.25">
      <c r="A500" s="161"/>
      <c r="B500" s="162"/>
      <c r="C500" s="163"/>
      <c r="D500" s="163"/>
      <c r="E500" s="163"/>
    </row>
    <row r="501" spans="1:5" s="164" customFormat="1" x14ac:dyDescent="0.25">
      <c r="A501" s="161"/>
      <c r="B501" s="162"/>
      <c r="C501" s="163"/>
      <c r="D501" s="163"/>
      <c r="E501" s="163"/>
    </row>
    <row r="502" spans="1:5" s="164" customFormat="1" x14ac:dyDescent="0.25">
      <c r="A502" s="161"/>
      <c r="B502" s="162"/>
      <c r="C502" s="163"/>
      <c r="D502" s="163"/>
      <c r="E502" s="163"/>
    </row>
    <row r="503" spans="1:5" s="164" customFormat="1" x14ac:dyDescent="0.25">
      <c r="A503" s="161"/>
      <c r="B503" s="162"/>
      <c r="C503" s="163"/>
      <c r="D503" s="163"/>
      <c r="E503" s="163"/>
    </row>
    <row r="504" spans="1:5" s="164" customFormat="1" x14ac:dyDescent="0.25">
      <c r="A504" s="161"/>
      <c r="B504" s="162"/>
      <c r="C504" s="163"/>
      <c r="D504" s="163"/>
      <c r="E504" s="163"/>
    </row>
    <row r="505" spans="1:5" s="164" customFormat="1" x14ac:dyDescent="0.25">
      <c r="A505" s="161"/>
      <c r="B505" s="162"/>
      <c r="C505" s="163"/>
      <c r="D505" s="163"/>
      <c r="E505" s="163"/>
    </row>
    <row r="506" spans="1:5" s="164" customFormat="1" x14ac:dyDescent="0.25">
      <c r="A506" s="161"/>
      <c r="B506" s="162"/>
      <c r="C506" s="163"/>
      <c r="D506" s="163"/>
      <c r="E506" s="163"/>
    </row>
    <row r="507" spans="1:5" s="164" customFormat="1" x14ac:dyDescent="0.25">
      <c r="A507" s="161"/>
      <c r="B507" s="162"/>
      <c r="C507" s="163"/>
      <c r="D507" s="163"/>
      <c r="E507" s="163"/>
    </row>
    <row r="508" spans="1:5" s="164" customFormat="1" x14ac:dyDescent="0.25">
      <c r="A508" s="161"/>
      <c r="B508" s="162"/>
      <c r="C508" s="163"/>
      <c r="D508" s="163"/>
      <c r="E508" s="163"/>
    </row>
    <row r="509" spans="1:5" s="164" customFormat="1" x14ac:dyDescent="0.25">
      <c r="A509" s="161"/>
      <c r="B509" s="162"/>
      <c r="C509" s="163"/>
      <c r="D509" s="163"/>
      <c r="E509" s="163"/>
    </row>
    <row r="510" spans="1:5" s="164" customFormat="1" x14ac:dyDescent="0.25">
      <c r="A510" s="161"/>
      <c r="B510" s="162"/>
      <c r="C510" s="163"/>
      <c r="D510" s="163"/>
      <c r="E510" s="163"/>
    </row>
    <row r="511" spans="1:5" s="164" customFormat="1" x14ac:dyDescent="0.25">
      <c r="A511" s="161"/>
      <c r="B511" s="162"/>
      <c r="C511" s="163"/>
      <c r="D511" s="163"/>
      <c r="E511" s="163"/>
    </row>
    <row r="512" spans="1:5" s="164" customFormat="1" x14ac:dyDescent="0.25">
      <c r="A512" s="161"/>
      <c r="B512" s="162"/>
      <c r="C512" s="163"/>
      <c r="D512" s="163"/>
      <c r="E512" s="163"/>
    </row>
    <row r="513" spans="1:5" s="164" customFormat="1" x14ac:dyDescent="0.25">
      <c r="A513" s="161"/>
      <c r="B513" s="162"/>
      <c r="C513" s="163"/>
      <c r="D513" s="163"/>
      <c r="E513" s="163"/>
    </row>
    <row r="514" spans="1:5" s="164" customFormat="1" x14ac:dyDescent="0.25">
      <c r="A514" s="161"/>
      <c r="B514" s="162"/>
      <c r="C514" s="163"/>
      <c r="D514" s="163"/>
      <c r="E514" s="163"/>
    </row>
    <row r="515" spans="1:5" s="164" customFormat="1" x14ac:dyDescent="0.25">
      <c r="A515" s="161"/>
      <c r="B515" s="162"/>
      <c r="C515" s="163"/>
      <c r="D515" s="163"/>
      <c r="E515" s="163"/>
    </row>
    <row r="516" spans="1:5" s="164" customFormat="1" x14ac:dyDescent="0.25">
      <c r="A516" s="161"/>
      <c r="B516" s="162"/>
      <c r="C516" s="163"/>
      <c r="D516" s="163"/>
      <c r="E516" s="163"/>
    </row>
    <row r="517" spans="1:5" s="164" customFormat="1" x14ac:dyDescent="0.25">
      <c r="A517" s="161"/>
      <c r="B517" s="162"/>
      <c r="C517" s="163"/>
      <c r="D517" s="163"/>
      <c r="E517" s="163"/>
    </row>
    <row r="518" spans="1:5" s="164" customFormat="1" x14ac:dyDescent="0.25">
      <c r="A518" s="161"/>
      <c r="B518" s="162"/>
      <c r="C518" s="163"/>
      <c r="D518" s="163"/>
      <c r="E518" s="163"/>
    </row>
    <row r="519" spans="1:5" s="164" customFormat="1" x14ac:dyDescent="0.25">
      <c r="A519" s="161"/>
      <c r="B519" s="162"/>
      <c r="C519" s="163"/>
      <c r="D519" s="163"/>
      <c r="E519" s="163"/>
    </row>
    <row r="520" spans="1:5" s="164" customFormat="1" x14ac:dyDescent="0.25">
      <c r="A520" s="161"/>
      <c r="B520" s="162"/>
      <c r="C520" s="163"/>
      <c r="D520" s="163"/>
      <c r="E520" s="163"/>
    </row>
    <row r="521" spans="1:5" s="164" customFormat="1" x14ac:dyDescent="0.25">
      <c r="A521" s="161"/>
      <c r="B521" s="162"/>
      <c r="C521" s="163"/>
      <c r="D521" s="163"/>
      <c r="E521" s="163"/>
    </row>
    <row r="522" spans="1:5" s="164" customFormat="1" x14ac:dyDescent="0.25">
      <c r="A522" s="161"/>
      <c r="B522" s="162"/>
      <c r="C522" s="163"/>
      <c r="D522" s="163"/>
      <c r="E522" s="163"/>
    </row>
    <row r="523" spans="1:5" s="164" customFormat="1" x14ac:dyDescent="0.25">
      <c r="A523" s="161"/>
      <c r="B523" s="162"/>
      <c r="C523" s="163"/>
      <c r="D523" s="163"/>
      <c r="E523" s="163"/>
    </row>
    <row r="524" spans="1:5" s="164" customFormat="1" x14ac:dyDescent="0.25">
      <c r="A524" s="161"/>
      <c r="B524" s="162"/>
      <c r="C524" s="163"/>
      <c r="D524" s="163"/>
      <c r="E524" s="163"/>
    </row>
    <row r="525" spans="1:5" s="164" customFormat="1" x14ac:dyDescent="0.25">
      <c r="A525" s="161"/>
      <c r="B525" s="162"/>
      <c r="C525" s="163"/>
      <c r="D525" s="163"/>
      <c r="E525" s="163"/>
    </row>
    <row r="526" spans="1:5" s="164" customFormat="1" x14ac:dyDescent="0.25">
      <c r="A526" s="161"/>
      <c r="B526" s="162"/>
      <c r="C526" s="163"/>
      <c r="D526" s="163"/>
      <c r="E526" s="163"/>
    </row>
    <row r="527" spans="1:5" s="164" customFormat="1" x14ac:dyDescent="0.25">
      <c r="A527" s="161"/>
      <c r="B527" s="162"/>
      <c r="C527" s="163"/>
      <c r="D527" s="163"/>
      <c r="E527" s="163"/>
    </row>
    <row r="528" spans="1:5" s="164" customFormat="1" x14ac:dyDescent="0.25">
      <c r="A528" s="161"/>
      <c r="B528" s="162"/>
      <c r="C528" s="163"/>
      <c r="D528" s="163"/>
      <c r="E528" s="163"/>
    </row>
    <row r="529" spans="1:5" s="164" customFormat="1" x14ac:dyDescent="0.25">
      <c r="A529" s="161"/>
      <c r="B529" s="162"/>
      <c r="C529" s="163"/>
      <c r="D529" s="163"/>
      <c r="E529" s="163"/>
    </row>
    <row r="530" spans="1:5" s="164" customFormat="1" x14ac:dyDescent="0.25">
      <c r="A530" s="161"/>
      <c r="B530" s="162"/>
      <c r="C530" s="163"/>
      <c r="D530" s="163"/>
      <c r="E530" s="163"/>
    </row>
    <row r="531" spans="1:5" s="164" customFormat="1" x14ac:dyDescent="0.25">
      <c r="A531" s="161"/>
      <c r="B531" s="162"/>
      <c r="C531" s="163"/>
      <c r="D531" s="163"/>
      <c r="E531" s="163"/>
    </row>
    <row r="532" spans="1:5" s="164" customFormat="1" x14ac:dyDescent="0.25">
      <c r="A532" s="161"/>
      <c r="B532" s="162"/>
      <c r="C532" s="163"/>
      <c r="D532" s="163"/>
      <c r="E532" s="163"/>
    </row>
    <row r="533" spans="1:5" s="164" customFormat="1" x14ac:dyDescent="0.25">
      <c r="A533" s="161"/>
      <c r="B533" s="162"/>
      <c r="C533" s="163"/>
      <c r="D533" s="163"/>
      <c r="E533" s="163"/>
    </row>
    <row r="534" spans="1:5" s="164" customFormat="1" x14ac:dyDescent="0.25">
      <c r="A534" s="161"/>
      <c r="B534" s="162"/>
      <c r="C534" s="163"/>
      <c r="D534" s="163"/>
      <c r="E534" s="163"/>
    </row>
    <row r="535" spans="1:5" s="164" customFormat="1" x14ac:dyDescent="0.25">
      <c r="A535" s="161"/>
      <c r="B535" s="162"/>
      <c r="C535" s="163"/>
      <c r="D535" s="163"/>
      <c r="E535" s="163"/>
    </row>
    <row r="536" spans="1:5" s="164" customFormat="1" x14ac:dyDescent="0.25">
      <c r="A536" s="161"/>
      <c r="B536" s="162"/>
      <c r="C536" s="163"/>
      <c r="D536" s="163"/>
      <c r="E536" s="163"/>
    </row>
    <row r="537" spans="1:5" s="164" customFormat="1" x14ac:dyDescent="0.25">
      <c r="A537" s="161"/>
      <c r="B537" s="162"/>
      <c r="C537" s="163"/>
      <c r="D537" s="163"/>
      <c r="E537" s="163"/>
    </row>
    <row r="538" spans="1:5" s="164" customFormat="1" x14ac:dyDescent="0.25">
      <c r="A538" s="161"/>
      <c r="B538" s="162"/>
      <c r="C538" s="163"/>
      <c r="D538" s="163"/>
      <c r="E538" s="163"/>
    </row>
    <row r="539" spans="1:5" s="164" customFormat="1" x14ac:dyDescent="0.25">
      <c r="A539" s="161"/>
      <c r="B539" s="162"/>
      <c r="C539" s="163"/>
      <c r="D539" s="163"/>
      <c r="E539" s="163"/>
    </row>
    <row r="540" spans="1:5" s="164" customFormat="1" x14ac:dyDescent="0.25">
      <c r="A540" s="161"/>
      <c r="B540" s="162"/>
      <c r="C540" s="163"/>
      <c r="D540" s="163"/>
      <c r="E540" s="163"/>
    </row>
    <row r="541" spans="1:5" s="164" customFormat="1" x14ac:dyDescent="0.25">
      <c r="A541" s="161"/>
      <c r="B541" s="162"/>
      <c r="C541" s="163"/>
      <c r="D541" s="163"/>
      <c r="E541" s="163"/>
    </row>
    <row r="542" spans="1:5" s="164" customFormat="1" x14ac:dyDescent="0.25">
      <c r="A542" s="161"/>
      <c r="B542" s="162"/>
      <c r="C542" s="163"/>
      <c r="D542" s="163"/>
      <c r="E542" s="163"/>
    </row>
    <row r="543" spans="1:5" s="164" customFormat="1" x14ac:dyDescent="0.25">
      <c r="A543" s="161"/>
      <c r="B543" s="162"/>
      <c r="C543" s="163"/>
      <c r="D543" s="163"/>
      <c r="E543" s="163"/>
    </row>
    <row r="544" spans="1:5" s="164" customFormat="1" x14ac:dyDescent="0.25">
      <c r="A544" s="161"/>
      <c r="B544" s="162"/>
      <c r="C544" s="163"/>
      <c r="D544" s="163"/>
      <c r="E544" s="163"/>
    </row>
    <row r="545" spans="1:5" s="164" customFormat="1" x14ac:dyDescent="0.25">
      <c r="A545" s="161"/>
      <c r="B545" s="162"/>
      <c r="C545" s="163"/>
      <c r="D545" s="163"/>
      <c r="E545" s="163"/>
    </row>
    <row r="546" spans="1:5" s="164" customFormat="1" x14ac:dyDescent="0.25">
      <c r="A546" s="161"/>
      <c r="B546" s="162"/>
      <c r="C546" s="163"/>
      <c r="D546" s="163"/>
      <c r="E546" s="163"/>
    </row>
    <row r="547" spans="1:5" s="164" customFormat="1" x14ac:dyDescent="0.25">
      <c r="A547" s="161"/>
      <c r="B547" s="162"/>
      <c r="C547" s="163"/>
      <c r="D547" s="163"/>
      <c r="E547" s="163"/>
    </row>
    <row r="548" spans="1:5" s="164" customFormat="1" x14ac:dyDescent="0.25">
      <c r="A548" s="161"/>
      <c r="B548" s="162"/>
      <c r="C548" s="163"/>
      <c r="D548" s="163"/>
      <c r="E548" s="163"/>
    </row>
    <row r="549" spans="1:5" s="164" customFormat="1" x14ac:dyDescent="0.25">
      <c r="A549" s="161"/>
      <c r="B549" s="162"/>
      <c r="C549" s="163"/>
      <c r="D549" s="163"/>
      <c r="E549" s="163"/>
    </row>
    <row r="550" spans="1:5" s="164" customFormat="1" x14ac:dyDescent="0.25">
      <c r="A550" s="161"/>
      <c r="B550" s="162"/>
      <c r="C550" s="163"/>
      <c r="D550" s="163"/>
      <c r="E550" s="163"/>
    </row>
    <row r="551" spans="1:5" s="164" customFormat="1" x14ac:dyDescent="0.25">
      <c r="A551" s="161"/>
      <c r="B551" s="162"/>
      <c r="C551" s="163"/>
      <c r="D551" s="163"/>
      <c r="E551" s="163"/>
    </row>
    <row r="552" spans="1:5" s="164" customFormat="1" x14ac:dyDescent="0.25">
      <c r="A552" s="161"/>
      <c r="B552" s="162"/>
      <c r="C552" s="163"/>
      <c r="D552" s="163"/>
      <c r="E552" s="163"/>
    </row>
    <row r="553" spans="1:5" s="164" customFormat="1" x14ac:dyDescent="0.25">
      <c r="A553" s="161"/>
      <c r="B553" s="162"/>
      <c r="C553" s="163"/>
      <c r="D553" s="163"/>
      <c r="E553" s="163"/>
    </row>
    <row r="554" spans="1:5" s="164" customFormat="1" x14ac:dyDescent="0.25">
      <c r="A554" s="161"/>
      <c r="B554" s="162"/>
      <c r="C554" s="163"/>
      <c r="D554" s="163"/>
      <c r="E554" s="163"/>
    </row>
    <row r="555" spans="1:5" s="164" customFormat="1" x14ac:dyDescent="0.25">
      <c r="A555" s="161"/>
      <c r="B555" s="162"/>
      <c r="C555" s="163"/>
      <c r="D555" s="163"/>
      <c r="E555" s="163"/>
    </row>
    <row r="556" spans="1:5" s="164" customFormat="1" x14ac:dyDescent="0.25">
      <c r="A556" s="161"/>
      <c r="B556" s="162"/>
      <c r="C556" s="163"/>
      <c r="D556" s="163"/>
      <c r="E556" s="163"/>
    </row>
    <row r="557" spans="1:5" s="164" customFormat="1" x14ac:dyDescent="0.25">
      <c r="A557" s="161"/>
      <c r="B557" s="162"/>
      <c r="C557" s="163"/>
      <c r="D557" s="163"/>
      <c r="E557" s="163"/>
    </row>
    <row r="558" spans="1:5" s="164" customFormat="1" x14ac:dyDescent="0.25">
      <c r="A558" s="161"/>
      <c r="B558" s="162"/>
      <c r="C558" s="163"/>
      <c r="D558" s="163"/>
      <c r="E558" s="163"/>
    </row>
    <row r="559" spans="1:5" s="164" customFormat="1" x14ac:dyDescent="0.25">
      <c r="A559" s="161"/>
      <c r="B559" s="162"/>
      <c r="C559" s="163"/>
      <c r="D559" s="163"/>
      <c r="E559" s="163"/>
    </row>
    <row r="560" spans="1:5" s="164" customFormat="1" x14ac:dyDescent="0.25">
      <c r="A560" s="161"/>
      <c r="B560" s="162"/>
      <c r="C560" s="163"/>
      <c r="D560" s="163"/>
      <c r="E560" s="163"/>
    </row>
    <row r="561" spans="1:5" s="164" customFormat="1" x14ac:dyDescent="0.25">
      <c r="A561" s="161"/>
      <c r="B561" s="162"/>
      <c r="C561" s="163"/>
      <c r="D561" s="163"/>
      <c r="E561" s="163"/>
    </row>
    <row r="562" spans="1:5" s="164" customFormat="1" x14ac:dyDescent="0.25">
      <c r="A562" s="161"/>
      <c r="B562" s="162"/>
      <c r="C562" s="163"/>
      <c r="D562" s="163"/>
      <c r="E562" s="163"/>
    </row>
    <row r="563" spans="1:5" s="164" customFormat="1" x14ac:dyDescent="0.25">
      <c r="A563" s="161"/>
      <c r="B563" s="162"/>
      <c r="C563" s="163"/>
      <c r="D563" s="163"/>
      <c r="E563" s="163"/>
    </row>
    <row r="564" spans="1:5" s="164" customFormat="1" x14ac:dyDescent="0.25">
      <c r="A564" s="161"/>
      <c r="B564" s="162"/>
      <c r="C564" s="163"/>
      <c r="D564" s="163"/>
      <c r="E564" s="163"/>
    </row>
    <row r="565" spans="1:5" s="164" customFormat="1" x14ac:dyDescent="0.25">
      <c r="A565" s="161"/>
      <c r="B565" s="162"/>
      <c r="C565" s="163"/>
      <c r="D565" s="163"/>
      <c r="E565" s="163"/>
    </row>
    <row r="566" spans="1:5" s="164" customFormat="1" x14ac:dyDescent="0.25">
      <c r="A566" s="161"/>
      <c r="B566" s="162"/>
      <c r="C566" s="163"/>
      <c r="D566" s="163"/>
      <c r="E566" s="163"/>
    </row>
    <row r="567" spans="1:5" s="164" customFormat="1" x14ac:dyDescent="0.25">
      <c r="A567" s="161"/>
      <c r="B567" s="162"/>
      <c r="C567" s="163"/>
      <c r="D567" s="163"/>
      <c r="E567" s="163"/>
    </row>
    <row r="568" spans="1:5" s="164" customFormat="1" x14ac:dyDescent="0.25">
      <c r="A568" s="161"/>
      <c r="B568" s="162"/>
      <c r="C568" s="163"/>
      <c r="D568" s="163"/>
      <c r="E568" s="163"/>
    </row>
    <row r="569" spans="1:5" s="164" customFormat="1" x14ac:dyDescent="0.25">
      <c r="A569" s="161"/>
      <c r="B569" s="162"/>
      <c r="C569" s="163"/>
      <c r="D569" s="163"/>
      <c r="E569" s="163"/>
    </row>
    <row r="570" spans="1:5" s="164" customFormat="1" x14ac:dyDescent="0.25">
      <c r="A570" s="161"/>
      <c r="B570" s="162"/>
      <c r="C570" s="163"/>
      <c r="D570" s="163"/>
      <c r="E570" s="163"/>
    </row>
    <row r="571" spans="1:5" s="164" customFormat="1" x14ac:dyDescent="0.25">
      <c r="A571" s="161"/>
      <c r="B571" s="162"/>
      <c r="C571" s="163"/>
      <c r="D571" s="163"/>
      <c r="E571" s="163"/>
    </row>
    <row r="572" spans="1:5" s="164" customFormat="1" x14ac:dyDescent="0.25">
      <c r="A572" s="161"/>
      <c r="B572" s="162"/>
      <c r="C572" s="163"/>
      <c r="D572" s="163"/>
      <c r="E572" s="163"/>
    </row>
    <row r="573" spans="1:5" s="164" customFormat="1" x14ac:dyDescent="0.25">
      <c r="A573" s="161"/>
      <c r="B573" s="162"/>
      <c r="C573" s="163"/>
      <c r="D573" s="163"/>
      <c r="E573" s="163"/>
    </row>
    <row r="574" spans="1:5" s="164" customFormat="1" x14ac:dyDescent="0.25">
      <c r="A574" s="161"/>
      <c r="B574" s="162"/>
      <c r="C574" s="163"/>
      <c r="D574" s="163"/>
      <c r="E574" s="163"/>
    </row>
    <row r="575" spans="1:5" s="164" customFormat="1" x14ac:dyDescent="0.25">
      <c r="A575" s="161"/>
      <c r="B575" s="162"/>
      <c r="C575" s="163"/>
      <c r="D575" s="163"/>
      <c r="E575" s="163"/>
    </row>
    <row r="576" spans="1:5" s="164" customFormat="1" x14ac:dyDescent="0.25">
      <c r="A576" s="161"/>
      <c r="B576" s="162"/>
      <c r="C576" s="163"/>
      <c r="D576" s="163"/>
      <c r="E576" s="163"/>
    </row>
    <row r="577" spans="1:5" s="164" customFormat="1" x14ac:dyDescent="0.25">
      <c r="A577" s="161"/>
      <c r="B577" s="162"/>
      <c r="C577" s="163"/>
      <c r="D577" s="163"/>
      <c r="E577" s="163"/>
    </row>
    <row r="578" spans="1:5" s="164" customFormat="1" x14ac:dyDescent="0.25">
      <c r="A578" s="161"/>
      <c r="B578" s="162"/>
      <c r="C578" s="163"/>
      <c r="D578" s="163"/>
      <c r="E578" s="163"/>
    </row>
    <row r="579" spans="1:5" s="164" customFormat="1" x14ac:dyDescent="0.25">
      <c r="A579" s="161"/>
      <c r="B579" s="162"/>
      <c r="C579" s="163"/>
      <c r="D579" s="163"/>
      <c r="E579" s="163"/>
    </row>
    <row r="580" spans="1:5" s="164" customFormat="1" x14ac:dyDescent="0.25">
      <c r="A580" s="161"/>
      <c r="B580" s="162"/>
      <c r="C580" s="163"/>
      <c r="D580" s="163"/>
      <c r="E580" s="163"/>
    </row>
    <row r="581" spans="1:5" s="164" customFormat="1" x14ac:dyDescent="0.25">
      <c r="A581" s="161"/>
      <c r="B581" s="162"/>
      <c r="C581" s="163"/>
      <c r="D581" s="163"/>
      <c r="E581" s="163"/>
    </row>
    <row r="582" spans="1:5" s="164" customFormat="1" x14ac:dyDescent="0.25">
      <c r="A582" s="161"/>
      <c r="B582" s="162"/>
      <c r="C582" s="163"/>
      <c r="D582" s="163"/>
      <c r="E582" s="163"/>
    </row>
    <row r="583" spans="1:5" s="164" customFormat="1" x14ac:dyDescent="0.25">
      <c r="A583" s="161"/>
      <c r="B583" s="162"/>
      <c r="C583" s="163"/>
      <c r="D583" s="163"/>
      <c r="E583" s="163"/>
    </row>
    <row r="584" spans="1:5" s="164" customFormat="1" x14ac:dyDescent="0.25">
      <c r="A584" s="161"/>
      <c r="B584" s="162"/>
      <c r="C584" s="163"/>
      <c r="D584" s="163"/>
      <c r="E584" s="163"/>
    </row>
    <row r="585" spans="1:5" s="164" customFormat="1" x14ac:dyDescent="0.25">
      <c r="A585" s="161"/>
      <c r="B585" s="162"/>
      <c r="C585" s="163"/>
      <c r="D585" s="163"/>
      <c r="E585" s="163"/>
    </row>
    <row r="586" spans="1:5" s="164" customFormat="1" x14ac:dyDescent="0.25">
      <c r="A586" s="161"/>
      <c r="B586" s="162"/>
      <c r="C586" s="163"/>
      <c r="D586" s="163"/>
      <c r="E586" s="163"/>
    </row>
    <row r="587" spans="1:5" s="164" customFormat="1" x14ac:dyDescent="0.25">
      <c r="A587" s="161"/>
      <c r="B587" s="162"/>
      <c r="C587" s="163"/>
      <c r="D587" s="163"/>
      <c r="E587" s="163"/>
    </row>
    <row r="588" spans="1:5" s="164" customFormat="1" x14ac:dyDescent="0.25">
      <c r="A588" s="161"/>
      <c r="B588" s="162"/>
      <c r="C588" s="163"/>
      <c r="D588" s="163"/>
      <c r="E588" s="163"/>
    </row>
    <row r="589" spans="1:5" s="164" customFormat="1" x14ac:dyDescent="0.25">
      <c r="A589" s="161"/>
      <c r="B589" s="162"/>
      <c r="C589" s="163"/>
      <c r="D589" s="163"/>
      <c r="E589" s="163"/>
    </row>
    <row r="590" spans="1:5" s="164" customFormat="1" x14ac:dyDescent="0.25">
      <c r="A590" s="161"/>
      <c r="B590" s="162"/>
      <c r="C590" s="163"/>
      <c r="D590" s="163"/>
      <c r="E590" s="163"/>
    </row>
    <row r="591" spans="1:5" s="164" customFormat="1" x14ac:dyDescent="0.25">
      <c r="A591" s="161"/>
      <c r="B591" s="162"/>
      <c r="C591" s="163"/>
      <c r="D591" s="163"/>
      <c r="E591" s="163"/>
    </row>
    <row r="592" spans="1:5" s="164" customFormat="1" x14ac:dyDescent="0.25">
      <c r="A592" s="161"/>
      <c r="B592" s="162"/>
      <c r="C592" s="163"/>
      <c r="D592" s="163"/>
      <c r="E592" s="163"/>
    </row>
    <row r="593" spans="1:5" s="164" customFormat="1" x14ac:dyDescent="0.25">
      <c r="A593" s="161"/>
      <c r="B593" s="162"/>
      <c r="C593" s="163"/>
      <c r="D593" s="163"/>
      <c r="E593" s="163"/>
    </row>
    <row r="594" spans="1:5" s="164" customFormat="1" x14ac:dyDescent="0.25">
      <c r="A594" s="161"/>
      <c r="B594" s="162"/>
      <c r="C594" s="163"/>
      <c r="D594" s="163"/>
      <c r="E594" s="163"/>
    </row>
    <row r="595" spans="1:5" s="164" customFormat="1" x14ac:dyDescent="0.25">
      <c r="A595" s="161"/>
      <c r="B595" s="162"/>
      <c r="C595" s="163"/>
      <c r="D595" s="163"/>
      <c r="E595" s="163"/>
    </row>
    <row r="596" spans="1:5" s="164" customFormat="1" x14ac:dyDescent="0.25">
      <c r="A596" s="161"/>
      <c r="B596" s="162"/>
      <c r="C596" s="163"/>
      <c r="D596" s="163"/>
      <c r="E596" s="163"/>
    </row>
    <row r="597" spans="1:5" s="164" customFormat="1" x14ac:dyDescent="0.25">
      <c r="A597" s="161"/>
      <c r="B597" s="162"/>
      <c r="C597" s="163"/>
      <c r="D597" s="163"/>
      <c r="E597" s="163"/>
    </row>
    <row r="598" spans="1:5" s="164" customFormat="1" x14ac:dyDescent="0.25">
      <c r="A598" s="161"/>
      <c r="B598" s="162"/>
      <c r="C598" s="163"/>
      <c r="D598" s="163"/>
      <c r="E598" s="163"/>
    </row>
    <row r="599" spans="1:5" s="164" customFormat="1" x14ac:dyDescent="0.25">
      <c r="A599" s="161"/>
      <c r="B599" s="162"/>
      <c r="C599" s="163"/>
      <c r="D599" s="163"/>
      <c r="E599" s="163"/>
    </row>
    <row r="600" spans="1:5" s="164" customFormat="1" x14ac:dyDescent="0.25">
      <c r="A600" s="161"/>
      <c r="B600" s="162"/>
      <c r="C600" s="163"/>
      <c r="D600" s="163"/>
      <c r="E600" s="163"/>
    </row>
    <row r="601" spans="1:5" s="164" customFormat="1" x14ac:dyDescent="0.25">
      <c r="A601" s="161"/>
      <c r="B601" s="162"/>
      <c r="C601" s="163"/>
      <c r="D601" s="163"/>
      <c r="E601" s="163"/>
    </row>
    <row r="602" spans="1:5" s="164" customFormat="1" x14ac:dyDescent="0.25">
      <c r="A602" s="161"/>
      <c r="B602" s="162"/>
      <c r="C602" s="163"/>
      <c r="D602" s="163"/>
      <c r="E602" s="163"/>
    </row>
    <row r="603" spans="1:5" s="164" customFormat="1" x14ac:dyDescent="0.25">
      <c r="A603" s="161"/>
      <c r="B603" s="162"/>
      <c r="C603" s="163"/>
      <c r="D603" s="163"/>
      <c r="E603" s="163"/>
    </row>
    <row r="604" spans="1:5" s="164" customFormat="1" x14ac:dyDescent="0.25">
      <c r="A604" s="161"/>
      <c r="B604" s="162"/>
      <c r="C604" s="163"/>
      <c r="D604" s="163"/>
      <c r="E604" s="163"/>
    </row>
    <row r="605" spans="1:5" s="164" customFormat="1" x14ac:dyDescent="0.25">
      <c r="A605" s="161"/>
      <c r="B605" s="162"/>
      <c r="C605" s="163"/>
      <c r="D605" s="163"/>
      <c r="E605" s="163"/>
    </row>
    <row r="606" spans="1:5" s="164" customFormat="1" x14ac:dyDescent="0.25">
      <c r="A606" s="161"/>
      <c r="B606" s="162"/>
      <c r="C606" s="163"/>
      <c r="D606" s="163"/>
      <c r="E606" s="163"/>
    </row>
    <row r="607" spans="1:5" s="164" customFormat="1" x14ac:dyDescent="0.25">
      <c r="A607" s="161"/>
      <c r="B607" s="162"/>
      <c r="C607" s="163"/>
      <c r="D607" s="163"/>
      <c r="E607" s="163"/>
    </row>
    <row r="608" spans="1:5" s="164" customFormat="1" x14ac:dyDescent="0.25">
      <c r="A608" s="161"/>
      <c r="B608" s="162"/>
      <c r="C608" s="163"/>
      <c r="D608" s="163"/>
      <c r="E608" s="163"/>
    </row>
    <row r="609" spans="1:5" s="164" customFormat="1" x14ac:dyDescent="0.25">
      <c r="A609" s="161"/>
      <c r="B609" s="162"/>
      <c r="C609" s="163"/>
      <c r="D609" s="163"/>
      <c r="E609" s="163"/>
    </row>
    <row r="610" spans="1:5" s="164" customFormat="1" x14ac:dyDescent="0.25">
      <c r="A610" s="161"/>
      <c r="B610" s="162"/>
      <c r="C610" s="163"/>
      <c r="D610" s="163"/>
      <c r="E610" s="163"/>
    </row>
    <row r="611" spans="1:5" s="164" customFormat="1" x14ac:dyDescent="0.25">
      <c r="A611" s="161"/>
      <c r="B611" s="162"/>
      <c r="C611" s="163"/>
      <c r="D611" s="163"/>
      <c r="E611" s="163"/>
    </row>
    <row r="612" spans="1:5" s="164" customFormat="1" x14ac:dyDescent="0.25">
      <c r="A612" s="161"/>
      <c r="B612" s="162"/>
      <c r="C612" s="163"/>
      <c r="D612" s="163"/>
      <c r="E612" s="163"/>
    </row>
    <row r="613" spans="1:5" s="164" customFormat="1" x14ac:dyDescent="0.25">
      <c r="A613" s="161"/>
      <c r="B613" s="162"/>
      <c r="C613" s="163"/>
      <c r="D613" s="163"/>
      <c r="E613" s="163"/>
    </row>
    <row r="614" spans="1:5" s="164" customFormat="1" x14ac:dyDescent="0.25">
      <c r="A614" s="161"/>
      <c r="B614" s="162"/>
      <c r="C614" s="163"/>
      <c r="D614" s="163"/>
      <c r="E614" s="163"/>
    </row>
    <row r="615" spans="1:5" s="164" customFormat="1" x14ac:dyDescent="0.25">
      <c r="A615" s="161"/>
      <c r="B615" s="162"/>
      <c r="C615" s="163"/>
      <c r="D615" s="163"/>
      <c r="E615" s="163"/>
    </row>
    <row r="616" spans="1:5" s="164" customFormat="1" x14ac:dyDescent="0.25">
      <c r="A616" s="161"/>
      <c r="B616" s="162"/>
      <c r="C616" s="163"/>
      <c r="D616" s="163"/>
      <c r="E616" s="163"/>
    </row>
    <row r="617" spans="1:5" s="164" customFormat="1" x14ac:dyDescent="0.25">
      <c r="A617" s="161"/>
      <c r="B617" s="162"/>
      <c r="C617" s="163"/>
      <c r="D617" s="163"/>
      <c r="E617" s="163"/>
    </row>
    <row r="618" spans="1:5" s="164" customFormat="1" x14ac:dyDescent="0.25">
      <c r="A618" s="161"/>
      <c r="B618" s="162"/>
      <c r="C618" s="163"/>
      <c r="D618" s="163"/>
      <c r="E618" s="163"/>
    </row>
    <row r="619" spans="1:5" s="164" customFormat="1" x14ac:dyDescent="0.25">
      <c r="A619" s="161"/>
      <c r="B619" s="162"/>
      <c r="C619" s="163"/>
      <c r="D619" s="163"/>
      <c r="E619" s="163"/>
    </row>
    <row r="620" spans="1:5" s="164" customFormat="1" x14ac:dyDescent="0.25">
      <c r="A620" s="161"/>
      <c r="B620" s="162"/>
      <c r="C620" s="163"/>
      <c r="D620" s="163"/>
      <c r="E620" s="163"/>
    </row>
    <row r="621" spans="1:5" s="164" customFormat="1" x14ac:dyDescent="0.25">
      <c r="A621" s="161"/>
      <c r="B621" s="162"/>
      <c r="C621" s="163"/>
      <c r="D621" s="163"/>
      <c r="E621" s="163"/>
    </row>
    <row r="622" spans="1:5" s="164" customFormat="1" x14ac:dyDescent="0.25">
      <c r="A622" s="161"/>
      <c r="B622" s="162"/>
      <c r="C622" s="163"/>
      <c r="D622" s="163"/>
      <c r="E622" s="163"/>
    </row>
    <row r="623" spans="1:5" s="164" customFormat="1" x14ac:dyDescent="0.25">
      <c r="A623" s="161"/>
      <c r="B623" s="162"/>
      <c r="C623" s="163"/>
      <c r="D623" s="163"/>
      <c r="E623" s="163"/>
    </row>
    <row r="624" spans="1:5" s="164" customFormat="1" x14ac:dyDescent="0.25">
      <c r="A624" s="161"/>
      <c r="B624" s="162"/>
      <c r="C624" s="163"/>
      <c r="D624" s="163"/>
      <c r="E624" s="163"/>
    </row>
    <row r="625" spans="1:5" s="164" customFormat="1" x14ac:dyDescent="0.25">
      <c r="A625" s="161"/>
      <c r="B625" s="162"/>
      <c r="C625" s="163"/>
      <c r="D625" s="163"/>
      <c r="E625" s="163"/>
    </row>
    <row r="626" spans="1:5" s="164" customFormat="1" x14ac:dyDescent="0.25">
      <c r="A626" s="161"/>
      <c r="B626" s="162"/>
      <c r="C626" s="163"/>
      <c r="D626" s="163"/>
      <c r="E626" s="163"/>
    </row>
    <row r="708" spans="1:5" x14ac:dyDescent="0.25">
      <c r="A708" s="91"/>
      <c r="B708" s="95"/>
      <c r="C708" s="153"/>
      <c r="D708" s="153"/>
      <c r="E708" s="153"/>
    </row>
    <row r="718" spans="1:5" s="94" customFormat="1" ht="12.75" x14ac:dyDescent="0.2">
      <c r="A718" s="85"/>
      <c r="B718" s="92"/>
      <c r="C718" s="152"/>
      <c r="D718" s="152"/>
      <c r="E718" s="152"/>
    </row>
    <row r="2621" spans="1:5" x14ac:dyDescent="0.25">
      <c r="A2621" s="91"/>
      <c r="B2621" s="93"/>
      <c r="C2621" s="153"/>
      <c r="D2621" s="153"/>
      <c r="E2621" s="153"/>
    </row>
  </sheetData>
  <sheetProtection algorithmName="SHA-512" hashValue="SsNddhuPuQrOYlkfz2ozXJ2/495lbpwtBrfTgcxfohLViH+spzA4McIhs3H86wcsMC98ZkNMbC9X99TZterDVw==" saltValue="fwZP5/wQz3koZ8tppeRjYA==" spinCount="100000" sheet="1" objects="1" scenarios="1"/>
  <mergeCells count="1">
    <mergeCell ref="A1:E1"/>
  </mergeCells>
  <printOptions gridLines="1"/>
  <pageMargins left="0.19685039370078741" right="0.19685039370078741" top="0.19685039370078741" bottom="0.19685039370078741" header="0.11811023622047245" footer="0.11811023622047245"/>
  <pageSetup paperSize="9" fitToHeight="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46"/>
  <sheetViews>
    <sheetView zoomScaleNormal="100" workbookViewId="0">
      <pane xSplit="11" ySplit="1" topLeftCell="L212" activePane="bottomRight" state="frozen"/>
      <selection activeCell="AA2" sqref="AA2"/>
      <selection pane="topRight" activeCell="AA2" sqref="AA2"/>
      <selection pane="bottomLeft" activeCell="AA2" sqref="AA2"/>
      <selection pane="bottomRight" activeCell="Q339" sqref="Q339"/>
    </sheetView>
  </sheetViews>
  <sheetFormatPr defaultRowHeight="15" x14ac:dyDescent="0.25"/>
  <cols>
    <col min="1" max="1" width="5.42578125" style="8" hidden="1" customWidth="1"/>
    <col min="2" max="2" width="4" style="9" hidden="1" customWidth="1"/>
    <col min="3" max="3" width="4" style="19" hidden="1" customWidth="1"/>
    <col min="4" max="4" width="3.140625" style="19" hidden="1" customWidth="1"/>
    <col min="5" max="5" width="4.140625" style="10" customWidth="1"/>
    <col min="6" max="6" width="3.140625" style="19" hidden="1" customWidth="1"/>
    <col min="7" max="7" width="3.7109375" style="82" customWidth="1"/>
    <col min="8" max="8" width="13" style="83" customWidth="1"/>
    <col min="9" max="9" width="5.5703125" style="84" customWidth="1"/>
    <col min="10" max="10" width="5.5703125" style="84" hidden="1" customWidth="1"/>
    <col min="11" max="11" width="29.85546875" style="7" customWidth="1"/>
    <col min="12" max="14" width="13.85546875" style="118" customWidth="1"/>
    <col min="15" max="15" width="8.42578125" style="49" customWidth="1"/>
  </cols>
  <sheetData>
    <row r="1" spans="1:15" s="130" customFormat="1" ht="42.75" customHeight="1" x14ac:dyDescent="0.25">
      <c r="A1" s="128"/>
      <c r="B1" s="11" t="s">
        <v>0</v>
      </c>
      <c r="C1" s="12" t="s">
        <v>34</v>
      </c>
      <c r="D1" s="13" t="s">
        <v>35</v>
      </c>
      <c r="E1" s="14" t="s">
        <v>36</v>
      </c>
      <c r="F1" s="15" t="s">
        <v>37</v>
      </c>
      <c r="G1" s="16" t="s">
        <v>1</v>
      </c>
      <c r="H1" s="1" t="s">
        <v>38</v>
      </c>
      <c r="I1" s="129" t="s">
        <v>39</v>
      </c>
      <c r="J1" s="17" t="s">
        <v>40</v>
      </c>
      <c r="K1" s="1" t="s">
        <v>41</v>
      </c>
      <c r="L1" s="108" t="s">
        <v>277</v>
      </c>
      <c r="M1" s="108" t="s">
        <v>275</v>
      </c>
      <c r="N1" s="108" t="s">
        <v>295</v>
      </c>
      <c r="O1" s="2" t="s">
        <v>42</v>
      </c>
    </row>
    <row r="2" spans="1:15" x14ac:dyDescent="0.25">
      <c r="A2" s="8">
        <f t="shared" ref="A2:A3" si="0">H2</f>
        <v>0</v>
      </c>
      <c r="B2" s="9" t="str">
        <f t="shared" ref="B2:B3" si="1">IF(J2&gt;0,G2," ")</f>
        <v xml:space="preserve"> </v>
      </c>
      <c r="C2" s="45" t="str">
        <f t="shared" ref="C2:C65" si="2">IF(I2&gt;0,LEFT(E2,3),"  ")</f>
        <v xml:space="preserve">  </v>
      </c>
      <c r="D2" s="45" t="str">
        <f t="shared" ref="D2:D65" si="3">IF(I2&gt;0,LEFT(E2,4),"  ")</f>
        <v xml:space="preserve">  </v>
      </c>
      <c r="E2" s="39"/>
      <c r="F2" s="40"/>
      <c r="G2" s="41"/>
      <c r="H2" s="42"/>
      <c r="I2" s="43"/>
      <c r="J2" s="43"/>
      <c r="K2" s="44"/>
      <c r="L2" s="177"/>
      <c r="M2" s="177"/>
      <c r="N2" s="177"/>
    </row>
    <row r="3" spans="1:15" ht="25.5" x14ac:dyDescent="0.25">
      <c r="A3" s="8" t="str">
        <f t="shared" si="0"/>
        <v>GLAVA 012 02</v>
      </c>
      <c r="B3" s="9" t="str">
        <f t="shared" si="1"/>
        <v xml:space="preserve"> </v>
      </c>
      <c r="C3" s="45" t="str">
        <f t="shared" si="2"/>
        <v xml:space="preserve">  </v>
      </c>
      <c r="D3" s="45" t="str">
        <f t="shared" si="3"/>
        <v xml:space="preserve">  </v>
      </c>
      <c r="E3" s="21"/>
      <c r="F3" s="22"/>
      <c r="G3" s="23"/>
      <c r="H3" s="25" t="s">
        <v>160</v>
      </c>
      <c r="I3" s="56"/>
      <c r="J3" s="56"/>
      <c r="K3" s="25" t="s">
        <v>161</v>
      </c>
      <c r="L3" s="110">
        <f>SUM(L16,L96,L189,L602)</f>
        <v>3262706</v>
      </c>
      <c r="M3" s="110">
        <f>SUM(M16,M96,M189,M602)</f>
        <v>480762</v>
      </c>
      <c r="N3" s="110">
        <f>SUM(N16,N96,N189,N602)</f>
        <v>3743468</v>
      </c>
    </row>
    <row r="4" spans="1:15" ht="25.5" x14ac:dyDescent="0.25">
      <c r="E4" s="21"/>
      <c r="F4" s="22"/>
      <c r="G4" s="23"/>
      <c r="H4" s="24">
        <v>11</v>
      </c>
      <c r="I4" s="20"/>
      <c r="J4" s="20"/>
      <c r="K4" s="25" t="s">
        <v>43</v>
      </c>
      <c r="L4" s="111">
        <f t="shared" ref="L4:N15" si="4">SUMIF($G$16:$G$808,$H4,L$16:L$808)</f>
        <v>67501</v>
      </c>
      <c r="M4" s="111">
        <f t="shared" si="4"/>
        <v>-150</v>
      </c>
      <c r="N4" s="111">
        <f t="shared" si="4"/>
        <v>67351</v>
      </c>
    </row>
    <row r="5" spans="1:15" ht="25.5" x14ac:dyDescent="0.25">
      <c r="E5" s="21"/>
      <c r="F5" s="22"/>
      <c r="G5" s="23"/>
      <c r="H5" s="24">
        <v>12</v>
      </c>
      <c r="I5" s="20"/>
      <c r="J5" s="20"/>
      <c r="K5" s="25" t="s">
        <v>27</v>
      </c>
      <c r="L5" s="111">
        <f t="shared" si="4"/>
        <v>391412</v>
      </c>
      <c r="M5" s="111">
        <f t="shared" si="4"/>
        <v>61157</v>
      </c>
      <c r="N5" s="111">
        <f t="shared" si="4"/>
        <v>452569</v>
      </c>
    </row>
    <row r="6" spans="1:15" ht="25.5" x14ac:dyDescent="0.25">
      <c r="E6" s="21"/>
      <c r="F6" s="22"/>
      <c r="G6" s="23"/>
      <c r="H6" s="24">
        <v>32</v>
      </c>
      <c r="I6" s="20"/>
      <c r="J6" s="20"/>
      <c r="K6" s="25" t="s">
        <v>28</v>
      </c>
      <c r="L6" s="111">
        <f t="shared" si="4"/>
        <v>40500</v>
      </c>
      <c r="M6" s="111">
        <f t="shared" si="4"/>
        <v>9325</v>
      </c>
      <c r="N6" s="111">
        <f t="shared" si="4"/>
        <v>49825</v>
      </c>
    </row>
    <row r="7" spans="1:15" ht="25.5" x14ac:dyDescent="0.25">
      <c r="E7" s="21"/>
      <c r="F7" s="22"/>
      <c r="G7" s="23"/>
      <c r="H7" s="24">
        <v>49</v>
      </c>
      <c r="I7" s="20"/>
      <c r="J7" s="20"/>
      <c r="K7" s="25" t="s">
        <v>29</v>
      </c>
      <c r="L7" s="111">
        <f t="shared" si="4"/>
        <v>0</v>
      </c>
      <c r="M7" s="111">
        <f t="shared" si="4"/>
        <v>0</v>
      </c>
      <c r="N7" s="111">
        <f t="shared" si="4"/>
        <v>0</v>
      </c>
    </row>
    <row r="8" spans="1:15" ht="25.5" x14ac:dyDescent="0.25">
      <c r="E8" s="21"/>
      <c r="F8" s="22"/>
      <c r="G8" s="23"/>
      <c r="H8" s="24">
        <v>51</v>
      </c>
      <c r="I8" s="20"/>
      <c r="J8" s="20"/>
      <c r="K8" s="25" t="s">
        <v>80</v>
      </c>
      <c r="L8" s="111">
        <f t="shared" si="4"/>
        <v>0</v>
      </c>
      <c r="M8" s="111">
        <f t="shared" si="4"/>
        <v>0</v>
      </c>
      <c r="N8" s="111">
        <f t="shared" si="4"/>
        <v>0</v>
      </c>
    </row>
    <row r="9" spans="1:15" ht="25.5" x14ac:dyDescent="0.25">
      <c r="E9" s="21"/>
      <c r="F9" s="22"/>
      <c r="G9" s="23"/>
      <c r="H9" s="24">
        <v>52</v>
      </c>
      <c r="I9" s="20"/>
      <c r="J9" s="20"/>
      <c r="K9" s="25" t="s">
        <v>81</v>
      </c>
      <c r="L9" s="111">
        <f t="shared" si="4"/>
        <v>6420</v>
      </c>
      <c r="M9" s="111">
        <f t="shared" si="4"/>
        <v>6430</v>
      </c>
      <c r="N9" s="111">
        <f t="shared" si="4"/>
        <v>12850</v>
      </c>
    </row>
    <row r="10" spans="1:15" ht="21" customHeight="1" x14ac:dyDescent="0.25">
      <c r="E10" s="21"/>
      <c r="F10" s="22"/>
      <c r="G10" s="23"/>
      <c r="H10" s="24">
        <v>54</v>
      </c>
      <c r="I10" s="20"/>
      <c r="J10" s="20"/>
      <c r="K10" s="25" t="s">
        <v>30</v>
      </c>
      <c r="L10" s="111">
        <f t="shared" si="4"/>
        <v>2752873</v>
      </c>
      <c r="M10" s="111">
        <f t="shared" si="4"/>
        <v>402000</v>
      </c>
      <c r="N10" s="111">
        <f t="shared" si="4"/>
        <v>3154873</v>
      </c>
    </row>
    <row r="11" spans="1:15" ht="14.25" customHeight="1" x14ac:dyDescent="0.25">
      <c r="E11" s="21"/>
      <c r="F11" s="22"/>
      <c r="G11" s="23"/>
      <c r="H11" s="24">
        <v>61</v>
      </c>
      <c r="I11" s="20"/>
      <c r="J11" s="20"/>
      <c r="K11" s="25" t="s">
        <v>130</v>
      </c>
      <c r="L11" s="111">
        <f t="shared" si="4"/>
        <v>0</v>
      </c>
      <c r="M11" s="111">
        <f t="shared" si="4"/>
        <v>0</v>
      </c>
      <c r="N11" s="111">
        <f t="shared" si="4"/>
        <v>0</v>
      </c>
    </row>
    <row r="12" spans="1:15" ht="25.5" x14ac:dyDescent="0.25">
      <c r="E12" s="21"/>
      <c r="F12" s="22"/>
      <c r="G12" s="23"/>
      <c r="H12" s="24">
        <v>62</v>
      </c>
      <c r="I12" s="20"/>
      <c r="J12" s="20"/>
      <c r="K12" s="25" t="s">
        <v>31</v>
      </c>
      <c r="L12" s="111">
        <f t="shared" si="4"/>
        <v>4000</v>
      </c>
      <c r="M12" s="111">
        <f t="shared" si="4"/>
        <v>2000</v>
      </c>
      <c r="N12" s="111">
        <f t="shared" si="4"/>
        <v>6000</v>
      </c>
    </row>
    <row r="13" spans="1:15" ht="51.75" customHeight="1" x14ac:dyDescent="0.25">
      <c r="E13" s="21"/>
      <c r="F13" s="22"/>
      <c r="G13" s="23"/>
      <c r="H13" s="24">
        <v>72</v>
      </c>
      <c r="I13" s="20"/>
      <c r="J13" s="20"/>
      <c r="K13" s="25" t="s">
        <v>32</v>
      </c>
      <c r="L13" s="111">
        <f t="shared" si="4"/>
        <v>0</v>
      </c>
      <c r="M13" s="111">
        <f t="shared" si="4"/>
        <v>0</v>
      </c>
      <c r="N13" s="111">
        <f t="shared" si="4"/>
        <v>0</v>
      </c>
    </row>
    <row r="14" spans="1:15" ht="39" customHeight="1" x14ac:dyDescent="0.25">
      <c r="E14" s="21"/>
      <c r="F14" s="22"/>
      <c r="G14" s="23"/>
      <c r="H14" s="24">
        <v>81</v>
      </c>
      <c r="I14" s="20"/>
      <c r="J14" s="20"/>
      <c r="K14" s="25" t="s">
        <v>113</v>
      </c>
      <c r="L14" s="111">
        <f t="shared" si="4"/>
        <v>0</v>
      </c>
      <c r="M14" s="111">
        <f t="shared" si="4"/>
        <v>0</v>
      </c>
      <c r="N14" s="111">
        <f t="shared" si="4"/>
        <v>0</v>
      </c>
    </row>
    <row r="15" spans="1:15" ht="25.5" x14ac:dyDescent="0.25">
      <c r="E15" s="21"/>
      <c r="F15" s="22"/>
      <c r="G15" s="23"/>
      <c r="H15" s="24">
        <v>82</v>
      </c>
      <c r="I15" s="20"/>
      <c r="J15" s="20"/>
      <c r="K15" s="25" t="s">
        <v>33</v>
      </c>
      <c r="L15" s="111">
        <f t="shared" si="4"/>
        <v>0</v>
      </c>
      <c r="M15" s="111">
        <f t="shared" si="4"/>
        <v>0</v>
      </c>
      <c r="N15" s="111">
        <f t="shared" si="4"/>
        <v>0</v>
      </c>
    </row>
    <row r="16" spans="1:15" ht="38.25" x14ac:dyDescent="0.25">
      <c r="A16" s="8" t="str">
        <f t="shared" ref="A16:A109" si="5">H16</f>
        <v>Program 7006</v>
      </c>
      <c r="B16" s="9" t="str">
        <f t="shared" ref="B16:B109" si="6">IF(J16&gt;0,G16," ")</f>
        <v xml:space="preserve"> </v>
      </c>
      <c r="C16" s="45" t="str">
        <f t="shared" si="2"/>
        <v xml:space="preserve">  </v>
      </c>
      <c r="D16" s="45" t="str">
        <f t="shared" si="3"/>
        <v xml:space="preserve">  </v>
      </c>
      <c r="E16" s="26"/>
      <c r="F16" s="27"/>
      <c r="G16" s="28"/>
      <c r="H16" s="29" t="s">
        <v>143</v>
      </c>
      <c r="I16" s="20"/>
      <c r="J16" s="20"/>
      <c r="K16" s="30" t="s">
        <v>144</v>
      </c>
      <c r="L16" s="112">
        <f>SUM(L17,L31,L38,L78)</f>
        <v>391412</v>
      </c>
      <c r="M16" s="112">
        <f t="shared" ref="M16:N16" si="7">SUM(M17,M31,M38,M78)</f>
        <v>61157</v>
      </c>
      <c r="N16" s="112">
        <f t="shared" si="7"/>
        <v>452569</v>
      </c>
    </row>
    <row r="17" spans="1:15" ht="38.25" x14ac:dyDescent="0.25">
      <c r="C17" s="45"/>
      <c r="D17" s="45"/>
      <c r="E17" s="33" t="s">
        <v>131</v>
      </c>
      <c r="F17" s="34">
        <v>121</v>
      </c>
      <c r="G17" s="35"/>
      <c r="H17" s="178" t="s">
        <v>278</v>
      </c>
      <c r="I17" s="37"/>
      <c r="J17" s="37"/>
      <c r="K17" s="38" t="s">
        <v>279</v>
      </c>
      <c r="L17" s="113">
        <f>SUM(L18)</f>
        <v>0</v>
      </c>
      <c r="M17" s="113">
        <f>SUM(M18)</f>
        <v>50000</v>
      </c>
      <c r="N17" s="113">
        <f>SUM(N18)</f>
        <v>50000</v>
      </c>
      <c r="O17" s="32"/>
    </row>
    <row r="18" spans="1:15" ht="25.5" x14ac:dyDescent="0.25">
      <c r="C18" s="45"/>
      <c r="D18" s="45"/>
      <c r="E18" s="39"/>
      <c r="F18" s="40"/>
      <c r="G18" s="41"/>
      <c r="H18" s="42">
        <v>4</v>
      </c>
      <c r="I18" s="43"/>
      <c r="J18" s="43"/>
      <c r="K18" s="44" t="s">
        <v>65</v>
      </c>
      <c r="L18" s="109">
        <f t="shared" ref="L18:N18" si="8">SUM(L19)</f>
        <v>0</v>
      </c>
      <c r="M18" s="109">
        <f t="shared" si="8"/>
        <v>50000</v>
      </c>
      <c r="N18" s="109">
        <f t="shared" si="8"/>
        <v>50000</v>
      </c>
      <c r="O18" s="179"/>
    </row>
    <row r="19" spans="1:15" ht="25.5" x14ac:dyDescent="0.25">
      <c r="C19" s="45"/>
      <c r="D19" s="45"/>
      <c r="E19" s="39"/>
      <c r="F19" s="40"/>
      <c r="G19" s="41"/>
      <c r="H19" s="42">
        <v>42</v>
      </c>
      <c r="I19" s="43"/>
      <c r="J19" s="43"/>
      <c r="K19" s="44" t="s">
        <v>66</v>
      </c>
      <c r="L19" s="109">
        <f t="shared" ref="L19:N19" si="9">SUM(L20,L22,L28)</f>
        <v>0</v>
      </c>
      <c r="M19" s="109">
        <f t="shared" si="9"/>
        <v>50000</v>
      </c>
      <c r="N19" s="109">
        <f t="shared" si="9"/>
        <v>50000</v>
      </c>
      <c r="O19" s="180"/>
    </row>
    <row r="20" spans="1:15" x14ac:dyDescent="0.25">
      <c r="C20" s="45"/>
      <c r="D20" s="45"/>
      <c r="E20" s="39"/>
      <c r="F20" s="40"/>
      <c r="G20" s="41"/>
      <c r="H20" s="42">
        <v>421</v>
      </c>
      <c r="I20" s="43"/>
      <c r="J20" s="43"/>
      <c r="K20" s="44" t="s">
        <v>114</v>
      </c>
      <c r="L20" s="109">
        <f t="shared" ref="L20:N20" si="10">SUM(L21)</f>
        <v>0</v>
      </c>
      <c r="M20" s="109">
        <f t="shared" si="10"/>
        <v>0</v>
      </c>
      <c r="N20" s="109">
        <f t="shared" si="10"/>
        <v>0</v>
      </c>
    </row>
    <row r="21" spans="1:15" x14ac:dyDescent="0.25">
      <c r="C21" s="45"/>
      <c r="D21" s="45"/>
      <c r="E21" s="39" t="s">
        <v>131</v>
      </c>
      <c r="F21" s="40">
        <v>121</v>
      </c>
      <c r="G21" s="41">
        <v>12</v>
      </c>
      <c r="H21" s="42">
        <v>4212</v>
      </c>
      <c r="I21" s="181">
        <v>7001</v>
      </c>
      <c r="J21" s="46">
        <v>912</v>
      </c>
      <c r="K21" s="44" t="s">
        <v>142</v>
      </c>
      <c r="L21" s="202"/>
      <c r="M21" s="202"/>
      <c r="N21" s="202"/>
      <c r="O21" s="49">
        <v>121</v>
      </c>
    </row>
    <row r="22" spans="1:15" x14ac:dyDescent="0.25">
      <c r="C22" s="45"/>
      <c r="D22" s="45"/>
      <c r="E22" s="39"/>
      <c r="F22" s="40"/>
      <c r="G22" s="41"/>
      <c r="H22" s="42">
        <v>422</v>
      </c>
      <c r="I22" s="43"/>
      <c r="J22" s="43"/>
      <c r="K22" s="44" t="s">
        <v>67</v>
      </c>
      <c r="L22" s="109">
        <f>SUM(L23:L27)</f>
        <v>0</v>
      </c>
      <c r="M22" s="109">
        <f>SUM(M23:M27)</f>
        <v>50000</v>
      </c>
      <c r="N22" s="109">
        <f>SUM(N23:N27)</f>
        <v>50000</v>
      </c>
      <c r="O22" s="18"/>
    </row>
    <row r="23" spans="1:15" x14ac:dyDescent="0.25">
      <c r="C23" s="45"/>
      <c r="D23" s="45"/>
      <c r="E23" s="39" t="s">
        <v>131</v>
      </c>
      <c r="F23" s="40">
        <v>121</v>
      </c>
      <c r="G23" s="41">
        <v>12</v>
      </c>
      <c r="H23" s="42">
        <v>4221</v>
      </c>
      <c r="I23" s="181">
        <v>7002</v>
      </c>
      <c r="J23" s="46">
        <v>913</v>
      </c>
      <c r="K23" s="44" t="s">
        <v>68</v>
      </c>
      <c r="L23" s="202"/>
      <c r="M23" s="202">
        <v>20000</v>
      </c>
      <c r="N23" s="202">
        <v>20000</v>
      </c>
      <c r="O23" s="49">
        <v>121</v>
      </c>
    </row>
    <row r="24" spans="1:15" x14ac:dyDescent="0.25">
      <c r="C24" s="45"/>
      <c r="D24" s="45"/>
      <c r="E24" s="39" t="s">
        <v>131</v>
      </c>
      <c r="F24" s="40">
        <v>121</v>
      </c>
      <c r="G24" s="41">
        <v>12</v>
      </c>
      <c r="H24" s="42">
        <v>4222</v>
      </c>
      <c r="I24" s="181">
        <v>7003</v>
      </c>
      <c r="J24" s="46">
        <v>914</v>
      </c>
      <c r="K24" s="44" t="s">
        <v>95</v>
      </c>
      <c r="L24" s="202"/>
      <c r="M24" s="202"/>
      <c r="N24" s="202"/>
      <c r="O24" s="49">
        <v>121</v>
      </c>
    </row>
    <row r="25" spans="1:15" x14ac:dyDescent="0.25">
      <c r="C25" s="45"/>
      <c r="D25" s="45"/>
      <c r="E25" s="39" t="s">
        <v>131</v>
      </c>
      <c r="F25" s="40">
        <v>121</v>
      </c>
      <c r="G25" s="41">
        <v>12</v>
      </c>
      <c r="H25" s="42">
        <v>4223</v>
      </c>
      <c r="I25" s="181">
        <v>7004</v>
      </c>
      <c r="J25" s="46">
        <v>915</v>
      </c>
      <c r="K25" s="44" t="s">
        <v>96</v>
      </c>
      <c r="L25" s="202"/>
      <c r="M25" s="202"/>
      <c r="N25" s="202"/>
      <c r="O25" s="49">
        <v>121</v>
      </c>
    </row>
    <row r="26" spans="1:15" x14ac:dyDescent="0.25">
      <c r="C26" s="45"/>
      <c r="D26" s="45"/>
      <c r="E26" s="39" t="s">
        <v>131</v>
      </c>
      <c r="F26" s="40">
        <v>121</v>
      </c>
      <c r="G26" s="41">
        <v>12</v>
      </c>
      <c r="H26" s="42">
        <v>4226</v>
      </c>
      <c r="I26" s="181">
        <v>7005</v>
      </c>
      <c r="J26" s="46">
        <v>916</v>
      </c>
      <c r="K26" s="44" t="s">
        <v>145</v>
      </c>
      <c r="L26" s="202"/>
      <c r="M26" s="202"/>
      <c r="N26" s="202"/>
      <c r="O26" s="49">
        <v>121</v>
      </c>
    </row>
    <row r="27" spans="1:15" ht="25.5" x14ac:dyDescent="0.25">
      <c r="C27" s="45"/>
      <c r="D27" s="45"/>
      <c r="E27" s="39" t="s">
        <v>131</v>
      </c>
      <c r="F27" s="40">
        <v>121</v>
      </c>
      <c r="G27" s="41">
        <v>12</v>
      </c>
      <c r="H27" s="42">
        <v>4227</v>
      </c>
      <c r="I27" s="181">
        <v>7006</v>
      </c>
      <c r="J27" s="46">
        <v>917</v>
      </c>
      <c r="K27" s="44" t="s">
        <v>97</v>
      </c>
      <c r="L27" s="202"/>
      <c r="M27" s="202">
        <v>30000</v>
      </c>
      <c r="N27" s="202">
        <v>30000</v>
      </c>
      <c r="O27" s="49">
        <v>121</v>
      </c>
    </row>
    <row r="28" spans="1:15" x14ac:dyDescent="0.25">
      <c r="C28" s="45"/>
      <c r="D28" s="45"/>
      <c r="E28" s="39"/>
      <c r="F28" s="40"/>
      <c r="G28" s="41"/>
      <c r="H28" s="42">
        <v>423</v>
      </c>
      <c r="I28" s="43"/>
      <c r="J28" s="43"/>
      <c r="K28" s="5" t="s">
        <v>146</v>
      </c>
      <c r="L28" s="109">
        <f t="shared" ref="L28:N28" si="11">SUM(L29)</f>
        <v>0</v>
      </c>
      <c r="M28" s="109">
        <f t="shared" si="11"/>
        <v>0</v>
      </c>
      <c r="N28" s="109">
        <f t="shared" si="11"/>
        <v>0</v>
      </c>
    </row>
    <row r="29" spans="1:15" ht="25.5" x14ac:dyDescent="0.25">
      <c r="C29" s="45"/>
      <c r="D29" s="45"/>
      <c r="E29" s="39" t="s">
        <v>131</v>
      </c>
      <c r="F29" s="40">
        <v>121</v>
      </c>
      <c r="G29" s="41">
        <v>12</v>
      </c>
      <c r="H29" s="42">
        <v>4231</v>
      </c>
      <c r="I29" s="181">
        <v>7007</v>
      </c>
      <c r="J29" s="46">
        <v>918</v>
      </c>
      <c r="K29" s="5" t="s">
        <v>147</v>
      </c>
      <c r="L29" s="202"/>
      <c r="M29" s="202"/>
      <c r="N29" s="202"/>
      <c r="O29" s="49">
        <v>121</v>
      </c>
    </row>
    <row r="30" spans="1:15" x14ac:dyDescent="0.25">
      <c r="C30" s="45"/>
      <c r="D30" s="45"/>
      <c r="E30" s="39"/>
      <c r="F30" s="40"/>
      <c r="G30" s="41"/>
      <c r="H30" s="42"/>
      <c r="I30" s="43"/>
      <c r="J30" s="43"/>
      <c r="K30" s="44"/>
      <c r="L30" s="109"/>
      <c r="M30" s="109"/>
      <c r="N30" s="109"/>
      <c r="O30" s="18"/>
    </row>
    <row r="31" spans="1:15" ht="38.25" x14ac:dyDescent="0.25">
      <c r="A31" s="8" t="str">
        <f t="shared" si="5"/>
        <v>K 7006 07</v>
      </c>
      <c r="B31" s="9" t="str">
        <f t="shared" si="6"/>
        <v xml:space="preserve"> </v>
      </c>
      <c r="C31" s="45" t="str">
        <f t="shared" si="2"/>
        <v xml:space="preserve">  </v>
      </c>
      <c r="D31" s="45" t="str">
        <f t="shared" si="3"/>
        <v xml:space="preserve">  </v>
      </c>
      <c r="E31" s="33" t="s">
        <v>131</v>
      </c>
      <c r="F31" s="34">
        <v>121</v>
      </c>
      <c r="G31" s="35"/>
      <c r="H31" s="106" t="s">
        <v>148</v>
      </c>
      <c r="I31" s="43"/>
      <c r="J31" s="43"/>
      <c r="K31" s="38" t="s">
        <v>149</v>
      </c>
      <c r="L31" s="113">
        <f>SUM(L32)</f>
        <v>12360</v>
      </c>
      <c r="M31" s="113">
        <f>SUM(M32)</f>
        <v>36395</v>
      </c>
      <c r="N31" s="113">
        <f>SUM(N32)</f>
        <v>48755</v>
      </c>
      <c r="O31" s="18"/>
    </row>
    <row r="32" spans="1:15" x14ac:dyDescent="0.25">
      <c r="A32" s="8">
        <f t="shared" si="5"/>
        <v>3</v>
      </c>
      <c r="B32" s="9" t="str">
        <f t="shared" si="6"/>
        <v xml:space="preserve"> </v>
      </c>
      <c r="C32" s="45" t="str">
        <f t="shared" si="2"/>
        <v xml:space="preserve">  </v>
      </c>
      <c r="D32" s="45" t="str">
        <f t="shared" si="3"/>
        <v xml:space="preserve">  </v>
      </c>
      <c r="E32" s="39"/>
      <c r="F32" s="40"/>
      <c r="G32" s="41"/>
      <c r="H32" s="42">
        <v>3</v>
      </c>
      <c r="I32" s="43"/>
      <c r="J32" s="43"/>
      <c r="K32" s="44" t="s">
        <v>44</v>
      </c>
      <c r="L32" s="109">
        <f t="shared" ref="L32:N32" si="12">SUM(L33)</f>
        <v>12360</v>
      </c>
      <c r="M32" s="109">
        <f t="shared" si="12"/>
        <v>36395</v>
      </c>
      <c r="N32" s="109">
        <f t="shared" si="12"/>
        <v>48755</v>
      </c>
    </row>
    <row r="33" spans="1:15" x14ac:dyDescent="0.25">
      <c r="A33" s="8">
        <f t="shared" si="5"/>
        <v>32</v>
      </c>
      <c r="B33" s="9" t="str">
        <f t="shared" si="6"/>
        <v xml:space="preserve"> </v>
      </c>
      <c r="C33" s="45" t="str">
        <f t="shared" si="2"/>
        <v xml:space="preserve">  </v>
      </c>
      <c r="D33" s="45" t="str">
        <f t="shared" si="3"/>
        <v xml:space="preserve">  </v>
      </c>
      <c r="E33" s="39"/>
      <c r="F33" s="40"/>
      <c r="G33" s="41"/>
      <c r="H33" s="42">
        <v>32</v>
      </c>
      <c r="I33" s="43"/>
      <c r="J33" s="43"/>
      <c r="K33" s="44" t="s">
        <v>50</v>
      </c>
      <c r="L33" s="109">
        <f>SUM(L34)</f>
        <v>12360</v>
      </c>
      <c r="M33" s="109">
        <f>SUM(M34)</f>
        <v>36395</v>
      </c>
      <c r="N33" s="109">
        <f>SUM(N34)</f>
        <v>48755</v>
      </c>
    </row>
    <row r="34" spans="1:15" x14ac:dyDescent="0.25">
      <c r="A34" s="8">
        <f t="shared" si="5"/>
        <v>323</v>
      </c>
      <c r="B34" s="9" t="str">
        <f t="shared" si="6"/>
        <v xml:space="preserve"> </v>
      </c>
      <c r="C34" s="45" t="str">
        <f t="shared" si="2"/>
        <v xml:space="preserve">  </v>
      </c>
      <c r="D34" s="45" t="str">
        <f t="shared" si="3"/>
        <v xml:space="preserve">  </v>
      </c>
      <c r="E34" s="39"/>
      <c r="F34" s="40"/>
      <c r="G34" s="41"/>
      <c r="H34" s="42">
        <v>323</v>
      </c>
      <c r="I34" s="43"/>
      <c r="J34" s="43"/>
      <c r="K34" s="44" t="s">
        <v>51</v>
      </c>
      <c r="L34" s="109">
        <f>SUM(L35:L36)</f>
        <v>12360</v>
      </c>
      <c r="M34" s="109">
        <f>SUM(M35:M36)</f>
        <v>36395</v>
      </c>
      <c r="N34" s="109">
        <f>SUM(N35:N36)</f>
        <v>48755</v>
      </c>
      <c r="O34" s="18"/>
    </row>
    <row r="35" spans="1:15" ht="25.5" x14ac:dyDescent="0.25">
      <c r="A35" s="8">
        <f t="shared" si="5"/>
        <v>3232</v>
      </c>
      <c r="B35" s="9">
        <f t="shared" si="6"/>
        <v>12</v>
      </c>
      <c r="C35" s="45" t="str">
        <f t="shared" si="2"/>
        <v>091</v>
      </c>
      <c r="D35" s="45" t="str">
        <f t="shared" si="3"/>
        <v>0912</v>
      </c>
      <c r="E35" s="39" t="s">
        <v>131</v>
      </c>
      <c r="F35" s="40">
        <v>121</v>
      </c>
      <c r="G35" s="41">
        <v>12</v>
      </c>
      <c r="H35" s="42">
        <v>3232</v>
      </c>
      <c r="I35" s="46">
        <v>934</v>
      </c>
      <c r="J35" s="46">
        <v>934</v>
      </c>
      <c r="K35" s="44" t="s">
        <v>91</v>
      </c>
      <c r="L35" s="202">
        <v>12360</v>
      </c>
      <c r="M35" s="202">
        <v>36395</v>
      </c>
      <c r="N35" s="202">
        <v>48755</v>
      </c>
      <c r="O35" s="49">
        <v>121</v>
      </c>
    </row>
    <row r="36" spans="1:15" x14ac:dyDescent="0.25">
      <c r="A36" s="8">
        <f t="shared" si="5"/>
        <v>3237</v>
      </c>
      <c r="B36" s="9">
        <f t="shared" si="6"/>
        <v>12</v>
      </c>
      <c r="C36" s="45" t="str">
        <f t="shared" si="2"/>
        <v>091</v>
      </c>
      <c r="D36" s="45" t="str">
        <f t="shared" si="3"/>
        <v>0912</v>
      </c>
      <c r="E36" s="39" t="s">
        <v>131</v>
      </c>
      <c r="F36" s="40">
        <v>121</v>
      </c>
      <c r="G36" s="41">
        <v>12</v>
      </c>
      <c r="H36" s="42">
        <v>3237</v>
      </c>
      <c r="I36" s="181">
        <v>7008</v>
      </c>
      <c r="J36" s="46">
        <v>934</v>
      </c>
      <c r="K36" s="44" t="s">
        <v>64</v>
      </c>
      <c r="L36" s="202"/>
      <c r="M36" s="202"/>
      <c r="N36" s="202"/>
      <c r="O36" s="49">
        <v>121</v>
      </c>
    </row>
    <row r="37" spans="1:15" x14ac:dyDescent="0.25">
      <c r="A37" s="8">
        <f t="shared" si="5"/>
        <v>0</v>
      </c>
      <c r="B37" s="9" t="str">
        <f t="shared" si="6"/>
        <v xml:space="preserve"> </v>
      </c>
      <c r="C37" s="45" t="str">
        <f t="shared" si="2"/>
        <v xml:space="preserve">  </v>
      </c>
      <c r="D37" s="45" t="str">
        <f t="shared" si="3"/>
        <v xml:space="preserve">  </v>
      </c>
      <c r="E37" s="39"/>
      <c r="F37" s="40"/>
      <c r="G37" s="41"/>
      <c r="H37" s="42"/>
      <c r="I37" s="43"/>
      <c r="J37" s="43"/>
      <c r="K37" s="44"/>
      <c r="L37" s="109"/>
      <c r="M37" s="109"/>
      <c r="N37" s="109"/>
    </row>
    <row r="38" spans="1:15" ht="38.25" x14ac:dyDescent="0.25">
      <c r="A38" s="8" t="str">
        <f t="shared" si="5"/>
        <v>A 7006 04</v>
      </c>
      <c r="B38" s="9" t="str">
        <f t="shared" si="6"/>
        <v xml:space="preserve"> </v>
      </c>
      <c r="C38" s="45" t="str">
        <f t="shared" si="2"/>
        <v xml:space="preserve">  </v>
      </c>
      <c r="D38" s="45" t="str">
        <f t="shared" si="3"/>
        <v xml:space="preserve">  </v>
      </c>
      <c r="E38" s="33" t="s">
        <v>131</v>
      </c>
      <c r="F38" s="34">
        <v>121</v>
      </c>
      <c r="G38" s="35"/>
      <c r="H38" s="36" t="s">
        <v>162</v>
      </c>
      <c r="I38" s="43"/>
      <c r="J38" s="43"/>
      <c r="K38" s="38" t="s">
        <v>163</v>
      </c>
      <c r="L38" s="114">
        <f>SUM(L39)</f>
        <v>143952</v>
      </c>
      <c r="M38" s="114">
        <f>SUM(M39)</f>
        <v>20000</v>
      </c>
      <c r="N38" s="114">
        <f>SUM(N39)</f>
        <v>163952</v>
      </c>
      <c r="O38" s="51"/>
    </row>
    <row r="39" spans="1:15" x14ac:dyDescent="0.25">
      <c r="A39" s="8">
        <f t="shared" si="5"/>
        <v>3</v>
      </c>
      <c r="B39" s="9" t="str">
        <f t="shared" si="6"/>
        <v xml:space="preserve"> </v>
      </c>
      <c r="C39" s="45" t="str">
        <f t="shared" si="2"/>
        <v xml:space="preserve">  </v>
      </c>
      <c r="D39" s="45" t="str">
        <f t="shared" si="3"/>
        <v xml:space="preserve">  </v>
      </c>
      <c r="E39" s="39"/>
      <c r="F39" s="40"/>
      <c r="G39" s="41"/>
      <c r="H39" s="42">
        <v>3</v>
      </c>
      <c r="I39" s="43"/>
      <c r="J39" s="43"/>
      <c r="K39" s="44" t="s">
        <v>44</v>
      </c>
      <c r="L39" s="109">
        <f>SUM(L40,L69,L74)</f>
        <v>143952</v>
      </c>
      <c r="M39" s="109">
        <f t="shared" ref="M39:N39" si="13">SUM(M40,M69,M74)</f>
        <v>20000</v>
      </c>
      <c r="N39" s="109">
        <f t="shared" si="13"/>
        <v>163952</v>
      </c>
      <c r="O39" s="18"/>
    </row>
    <row r="40" spans="1:15" x14ac:dyDescent="0.25">
      <c r="A40" s="8">
        <f t="shared" si="5"/>
        <v>32</v>
      </c>
      <c r="B40" s="9" t="str">
        <f t="shared" si="6"/>
        <v xml:space="preserve"> </v>
      </c>
      <c r="C40" s="45" t="str">
        <f t="shared" si="2"/>
        <v xml:space="preserve">  </v>
      </c>
      <c r="D40" s="45" t="str">
        <f t="shared" si="3"/>
        <v xml:space="preserve">  </v>
      </c>
      <c r="E40" s="39"/>
      <c r="F40" s="40"/>
      <c r="G40" s="41"/>
      <c r="H40" s="42">
        <v>32</v>
      </c>
      <c r="I40" s="43"/>
      <c r="J40" s="43"/>
      <c r="K40" s="44" t="s">
        <v>50</v>
      </c>
      <c r="L40" s="109">
        <f>SUM(L41,L45,L51,L63,L61)</f>
        <v>141900</v>
      </c>
      <c r="M40" s="109">
        <f>SUM(M41,M45,M51,M63,M61)</f>
        <v>14500</v>
      </c>
      <c r="N40" s="109">
        <f>SUM(N41,N45,N51,N63,N61)</f>
        <v>156400</v>
      </c>
    </row>
    <row r="41" spans="1:15" x14ac:dyDescent="0.25">
      <c r="A41" s="8">
        <f t="shared" si="5"/>
        <v>321</v>
      </c>
      <c r="B41" s="9" t="str">
        <f t="shared" si="6"/>
        <v xml:space="preserve"> </v>
      </c>
      <c r="C41" s="45" t="str">
        <f t="shared" si="2"/>
        <v xml:space="preserve">  </v>
      </c>
      <c r="D41" s="45" t="str">
        <f t="shared" si="3"/>
        <v xml:space="preserve">  </v>
      </c>
      <c r="E41" s="39"/>
      <c r="F41" s="40"/>
      <c r="G41" s="41"/>
      <c r="H41" s="42">
        <v>321</v>
      </c>
      <c r="I41" s="43"/>
      <c r="J41" s="43"/>
      <c r="K41" s="44" t="s">
        <v>69</v>
      </c>
      <c r="L41" s="109">
        <f>SUM(L42:L44)</f>
        <v>10100</v>
      </c>
      <c r="M41" s="109">
        <f>SUM(M42:M44)</f>
        <v>400</v>
      </c>
      <c r="N41" s="109">
        <f>SUM(N42:N44)</f>
        <v>10500</v>
      </c>
      <c r="O41" s="18"/>
    </row>
    <row r="42" spans="1:15" x14ac:dyDescent="0.25">
      <c r="A42" s="8">
        <f t="shared" si="5"/>
        <v>3211</v>
      </c>
      <c r="B42" s="9">
        <f t="shared" si="6"/>
        <v>12</v>
      </c>
      <c r="C42" s="45" t="str">
        <f t="shared" si="2"/>
        <v>091</v>
      </c>
      <c r="D42" s="45" t="str">
        <f t="shared" si="3"/>
        <v>0912</v>
      </c>
      <c r="E42" s="39" t="s">
        <v>131</v>
      </c>
      <c r="F42" s="40">
        <v>121</v>
      </c>
      <c r="G42" s="41">
        <v>12</v>
      </c>
      <c r="H42" s="42">
        <v>3211</v>
      </c>
      <c r="I42" s="46">
        <v>935</v>
      </c>
      <c r="J42" s="46">
        <v>935</v>
      </c>
      <c r="K42" s="44" t="s">
        <v>70</v>
      </c>
      <c r="L42" s="202">
        <v>4100</v>
      </c>
      <c r="M42" s="202">
        <v>-1100</v>
      </c>
      <c r="N42" s="202">
        <v>3000</v>
      </c>
      <c r="O42" s="49">
        <v>121</v>
      </c>
    </row>
    <row r="43" spans="1:15" x14ac:dyDescent="0.25">
      <c r="A43" s="8">
        <f t="shared" si="5"/>
        <v>3213</v>
      </c>
      <c r="B43" s="9">
        <f t="shared" si="6"/>
        <v>12</v>
      </c>
      <c r="C43" s="45" t="str">
        <f t="shared" si="2"/>
        <v>091</v>
      </c>
      <c r="D43" s="45" t="str">
        <f t="shared" si="3"/>
        <v>0912</v>
      </c>
      <c r="E43" s="39" t="s">
        <v>131</v>
      </c>
      <c r="F43" s="40">
        <v>121</v>
      </c>
      <c r="G43" s="41">
        <v>12</v>
      </c>
      <c r="H43" s="42">
        <v>3213</v>
      </c>
      <c r="I43" s="46">
        <v>936</v>
      </c>
      <c r="J43" s="46">
        <v>936</v>
      </c>
      <c r="K43" s="44" t="s">
        <v>84</v>
      </c>
      <c r="L43" s="202">
        <v>4000</v>
      </c>
      <c r="M43" s="202">
        <v>2500</v>
      </c>
      <c r="N43" s="202">
        <v>6500</v>
      </c>
      <c r="O43" s="49">
        <v>121</v>
      </c>
    </row>
    <row r="44" spans="1:15" ht="25.5" x14ac:dyDescent="0.25">
      <c r="A44" s="8">
        <f t="shared" si="5"/>
        <v>3214</v>
      </c>
      <c r="B44" s="9">
        <f t="shared" si="6"/>
        <v>12</v>
      </c>
      <c r="C44" s="45" t="str">
        <f t="shared" si="2"/>
        <v>091</v>
      </c>
      <c r="D44" s="45" t="str">
        <f t="shared" si="3"/>
        <v>0912</v>
      </c>
      <c r="E44" s="39" t="s">
        <v>131</v>
      </c>
      <c r="F44" s="40">
        <v>121</v>
      </c>
      <c r="G44" s="41">
        <v>12</v>
      </c>
      <c r="H44" s="42">
        <v>3214</v>
      </c>
      <c r="I44" s="46">
        <v>937</v>
      </c>
      <c r="J44" s="46">
        <v>937</v>
      </c>
      <c r="K44" s="44" t="s">
        <v>71</v>
      </c>
      <c r="L44" s="202">
        <v>2000</v>
      </c>
      <c r="M44" s="202">
        <v>-1000</v>
      </c>
      <c r="N44" s="202">
        <v>1000</v>
      </c>
      <c r="O44" s="49">
        <v>121</v>
      </c>
    </row>
    <row r="45" spans="1:15" x14ac:dyDescent="0.25">
      <c r="A45" s="8">
        <f t="shared" si="5"/>
        <v>322</v>
      </c>
      <c r="B45" s="9" t="str">
        <f t="shared" si="6"/>
        <v xml:space="preserve"> </v>
      </c>
      <c r="C45" s="45" t="str">
        <f t="shared" si="2"/>
        <v xml:space="preserve">  </v>
      </c>
      <c r="D45" s="45" t="str">
        <f t="shared" si="3"/>
        <v xml:space="preserve">  </v>
      </c>
      <c r="E45" s="39"/>
      <c r="F45" s="40"/>
      <c r="G45" s="41"/>
      <c r="H45" s="42">
        <v>322</v>
      </c>
      <c r="I45" s="43"/>
      <c r="J45" s="43"/>
      <c r="K45" s="44" t="s">
        <v>72</v>
      </c>
      <c r="L45" s="109">
        <f>SUM(L46:L50)</f>
        <v>57700</v>
      </c>
      <c r="M45" s="109">
        <f>SUM(M46:M50)</f>
        <v>19100</v>
      </c>
      <c r="N45" s="109">
        <f>SUM(N46:N50)</f>
        <v>76800</v>
      </c>
    </row>
    <row r="46" spans="1:15" ht="25.5" x14ac:dyDescent="0.25">
      <c r="A46" s="8">
        <f t="shared" si="5"/>
        <v>3221</v>
      </c>
      <c r="B46" s="9">
        <f t="shared" si="6"/>
        <v>12</v>
      </c>
      <c r="C46" s="45" t="str">
        <f t="shared" si="2"/>
        <v>091</v>
      </c>
      <c r="D46" s="45" t="str">
        <f t="shared" si="3"/>
        <v>0912</v>
      </c>
      <c r="E46" s="39" t="s">
        <v>131</v>
      </c>
      <c r="F46" s="40">
        <v>121</v>
      </c>
      <c r="G46" s="41">
        <v>12</v>
      </c>
      <c r="H46" s="42">
        <v>3221</v>
      </c>
      <c r="I46" s="46">
        <v>938</v>
      </c>
      <c r="J46" s="46">
        <v>938</v>
      </c>
      <c r="K46" s="44" t="s">
        <v>73</v>
      </c>
      <c r="L46" s="202">
        <v>29300</v>
      </c>
      <c r="M46" s="202">
        <v>18500</v>
      </c>
      <c r="N46" s="202">
        <v>47800</v>
      </c>
      <c r="O46" s="49">
        <v>121</v>
      </c>
    </row>
    <row r="47" spans="1:15" x14ac:dyDescent="0.25">
      <c r="A47" s="8">
        <f t="shared" si="5"/>
        <v>3223</v>
      </c>
      <c r="B47" s="9">
        <f t="shared" si="6"/>
        <v>12</v>
      </c>
      <c r="C47" s="45" t="str">
        <f t="shared" si="2"/>
        <v>091</v>
      </c>
      <c r="D47" s="45" t="str">
        <f t="shared" si="3"/>
        <v>0912</v>
      </c>
      <c r="E47" s="39" t="s">
        <v>131</v>
      </c>
      <c r="F47" s="40">
        <v>121</v>
      </c>
      <c r="G47" s="41">
        <v>12</v>
      </c>
      <c r="H47" s="42">
        <v>3223</v>
      </c>
      <c r="I47" s="46">
        <v>939</v>
      </c>
      <c r="J47" s="46">
        <v>939</v>
      </c>
      <c r="K47" s="44" t="s">
        <v>74</v>
      </c>
      <c r="L47" s="202">
        <v>3000</v>
      </c>
      <c r="M47" s="202"/>
      <c r="N47" s="202">
        <v>3000</v>
      </c>
      <c r="O47" s="49">
        <v>121</v>
      </c>
    </row>
    <row r="48" spans="1:15" ht="25.5" x14ac:dyDescent="0.25">
      <c r="A48" s="8">
        <f t="shared" si="5"/>
        <v>3224</v>
      </c>
      <c r="B48" s="9">
        <f t="shared" si="6"/>
        <v>12</v>
      </c>
      <c r="C48" s="45" t="str">
        <f t="shared" si="2"/>
        <v>091</v>
      </c>
      <c r="D48" s="45" t="str">
        <f t="shared" si="3"/>
        <v>0912</v>
      </c>
      <c r="E48" s="39" t="s">
        <v>131</v>
      </c>
      <c r="F48" s="40">
        <v>121</v>
      </c>
      <c r="G48" s="41">
        <v>12</v>
      </c>
      <c r="H48" s="42">
        <v>3224</v>
      </c>
      <c r="I48" s="46">
        <v>940</v>
      </c>
      <c r="J48" s="46">
        <v>940</v>
      </c>
      <c r="K48" s="44" t="s">
        <v>85</v>
      </c>
      <c r="L48" s="202">
        <v>15500</v>
      </c>
      <c r="M48" s="202">
        <v>2500</v>
      </c>
      <c r="N48" s="202">
        <v>18000</v>
      </c>
      <c r="O48" s="49">
        <v>121</v>
      </c>
    </row>
    <row r="49" spans="1:15" x14ac:dyDescent="0.25">
      <c r="A49" s="8">
        <f t="shared" si="5"/>
        <v>3225</v>
      </c>
      <c r="B49" s="9">
        <f t="shared" si="6"/>
        <v>12</v>
      </c>
      <c r="C49" s="45" t="str">
        <f t="shared" si="2"/>
        <v>091</v>
      </c>
      <c r="D49" s="45" t="str">
        <f t="shared" si="3"/>
        <v>0912</v>
      </c>
      <c r="E49" s="39" t="s">
        <v>131</v>
      </c>
      <c r="F49" s="40">
        <v>121</v>
      </c>
      <c r="G49" s="41">
        <v>12</v>
      </c>
      <c r="H49" s="42">
        <v>3225</v>
      </c>
      <c r="I49" s="46">
        <v>941</v>
      </c>
      <c r="J49" s="46">
        <v>941</v>
      </c>
      <c r="K49" s="44" t="s">
        <v>75</v>
      </c>
      <c r="L49" s="202">
        <v>6000</v>
      </c>
      <c r="M49" s="202">
        <v>-2000</v>
      </c>
      <c r="N49" s="202">
        <v>4000</v>
      </c>
      <c r="O49" s="49">
        <v>121</v>
      </c>
    </row>
    <row r="50" spans="1:15" ht="25.5" x14ac:dyDescent="0.25">
      <c r="A50" s="8">
        <f t="shared" si="5"/>
        <v>3227</v>
      </c>
      <c r="B50" s="9">
        <f t="shared" si="6"/>
        <v>12</v>
      </c>
      <c r="C50" s="45" t="str">
        <f t="shared" si="2"/>
        <v>091</v>
      </c>
      <c r="D50" s="45" t="str">
        <f t="shared" si="3"/>
        <v>0912</v>
      </c>
      <c r="E50" s="39" t="s">
        <v>131</v>
      </c>
      <c r="F50" s="40">
        <v>121</v>
      </c>
      <c r="G50" s="41">
        <v>12</v>
      </c>
      <c r="H50" s="42">
        <v>3227</v>
      </c>
      <c r="I50" s="46">
        <v>942</v>
      </c>
      <c r="J50" s="46">
        <v>942</v>
      </c>
      <c r="K50" s="44" t="s">
        <v>103</v>
      </c>
      <c r="L50" s="202">
        <v>3900</v>
      </c>
      <c r="M50" s="202">
        <v>100</v>
      </c>
      <c r="N50" s="202">
        <v>4000</v>
      </c>
      <c r="O50" s="49">
        <v>121</v>
      </c>
    </row>
    <row r="51" spans="1:15" x14ac:dyDescent="0.25">
      <c r="A51" s="8">
        <f t="shared" si="5"/>
        <v>323</v>
      </c>
      <c r="B51" s="9" t="str">
        <f t="shared" si="6"/>
        <v xml:space="preserve"> </v>
      </c>
      <c r="C51" s="45" t="str">
        <f t="shared" si="2"/>
        <v xml:space="preserve">  </v>
      </c>
      <c r="D51" s="45" t="str">
        <f t="shared" si="3"/>
        <v xml:space="preserve">  </v>
      </c>
      <c r="E51" s="39"/>
      <c r="F51" s="40"/>
      <c r="G51" s="41"/>
      <c r="H51" s="42">
        <v>323</v>
      </c>
      <c r="I51" s="43"/>
      <c r="J51" s="43"/>
      <c r="K51" s="44" t="s">
        <v>51</v>
      </c>
      <c r="L51" s="109">
        <f>SUM(L52:L60)</f>
        <v>54100</v>
      </c>
      <c r="M51" s="109">
        <f>SUM(M52:M60)</f>
        <v>-3000</v>
      </c>
      <c r="N51" s="109">
        <f>SUM(N52:N60)</f>
        <v>51100</v>
      </c>
      <c r="O51" s="18"/>
    </row>
    <row r="52" spans="1:15" x14ac:dyDescent="0.25">
      <c r="A52" s="8">
        <f t="shared" si="5"/>
        <v>3231</v>
      </c>
      <c r="B52" s="9">
        <f t="shared" si="6"/>
        <v>12</v>
      </c>
      <c r="C52" s="45" t="str">
        <f t="shared" si="2"/>
        <v>091</v>
      </c>
      <c r="D52" s="45" t="str">
        <f t="shared" si="3"/>
        <v>0912</v>
      </c>
      <c r="E52" s="39" t="s">
        <v>131</v>
      </c>
      <c r="F52" s="40">
        <v>121</v>
      </c>
      <c r="G52" s="41">
        <v>12</v>
      </c>
      <c r="H52" s="42">
        <v>3231</v>
      </c>
      <c r="I52" s="46">
        <v>943</v>
      </c>
      <c r="J52" s="46">
        <v>943</v>
      </c>
      <c r="K52" s="44" t="s">
        <v>52</v>
      </c>
      <c r="L52" s="202">
        <v>15300</v>
      </c>
      <c r="M52" s="202">
        <v>-1800</v>
      </c>
      <c r="N52" s="202">
        <v>13500</v>
      </c>
      <c r="O52" s="49">
        <v>121</v>
      </c>
    </row>
    <row r="53" spans="1:15" ht="25.5" x14ac:dyDescent="0.25">
      <c r="A53" s="8">
        <f t="shared" si="5"/>
        <v>3232</v>
      </c>
      <c r="B53" s="9">
        <f t="shared" si="6"/>
        <v>12</v>
      </c>
      <c r="C53" s="45" t="str">
        <f t="shared" si="2"/>
        <v>091</v>
      </c>
      <c r="D53" s="45" t="str">
        <f t="shared" si="3"/>
        <v>0912</v>
      </c>
      <c r="E53" s="39" t="s">
        <v>131</v>
      </c>
      <c r="F53" s="40">
        <v>121</v>
      </c>
      <c r="G53" s="41">
        <v>12</v>
      </c>
      <c r="H53" s="42">
        <v>3232</v>
      </c>
      <c r="I53" s="46">
        <v>944</v>
      </c>
      <c r="J53" s="46">
        <v>944</v>
      </c>
      <c r="K53" s="44" t="s">
        <v>91</v>
      </c>
      <c r="L53" s="202"/>
      <c r="M53" s="202">
        <v>200</v>
      </c>
      <c r="N53" s="202">
        <v>200</v>
      </c>
      <c r="O53" s="49">
        <v>121</v>
      </c>
    </row>
    <row r="54" spans="1:15" x14ac:dyDescent="0.25">
      <c r="A54" s="8">
        <f t="shared" si="5"/>
        <v>3233</v>
      </c>
      <c r="B54" s="9">
        <f t="shared" si="6"/>
        <v>12</v>
      </c>
      <c r="C54" s="45" t="str">
        <f t="shared" si="2"/>
        <v>091</v>
      </c>
      <c r="D54" s="45" t="str">
        <f t="shared" si="3"/>
        <v>0912</v>
      </c>
      <c r="E54" s="39" t="s">
        <v>131</v>
      </c>
      <c r="F54" s="40">
        <v>121</v>
      </c>
      <c r="G54" s="41">
        <v>12</v>
      </c>
      <c r="H54" s="42">
        <v>3233</v>
      </c>
      <c r="I54" s="46">
        <v>945</v>
      </c>
      <c r="J54" s="46">
        <v>945</v>
      </c>
      <c r="K54" s="44" t="s">
        <v>53</v>
      </c>
      <c r="L54" s="202">
        <v>1000</v>
      </c>
      <c r="M54" s="202"/>
      <c r="N54" s="202">
        <v>1000</v>
      </c>
      <c r="O54" s="49">
        <v>121</v>
      </c>
    </row>
    <row r="55" spans="1:15" x14ac:dyDescent="0.25">
      <c r="A55" s="8">
        <f t="shared" si="5"/>
        <v>3234</v>
      </c>
      <c r="B55" s="9">
        <f t="shared" si="6"/>
        <v>12</v>
      </c>
      <c r="C55" s="45" t="str">
        <f t="shared" si="2"/>
        <v>091</v>
      </c>
      <c r="D55" s="45" t="str">
        <f t="shared" si="3"/>
        <v>0912</v>
      </c>
      <c r="E55" s="39" t="s">
        <v>131</v>
      </c>
      <c r="F55" s="40">
        <v>121</v>
      </c>
      <c r="G55" s="41">
        <v>12</v>
      </c>
      <c r="H55" s="42">
        <v>3234</v>
      </c>
      <c r="I55" s="46">
        <v>946</v>
      </c>
      <c r="J55" s="46">
        <v>946</v>
      </c>
      <c r="K55" s="44" t="s">
        <v>76</v>
      </c>
      <c r="L55" s="202">
        <v>18000</v>
      </c>
      <c r="M55" s="202">
        <v>-4200</v>
      </c>
      <c r="N55" s="202">
        <v>13800</v>
      </c>
      <c r="O55" s="49">
        <v>121</v>
      </c>
    </row>
    <row r="56" spans="1:15" x14ac:dyDescent="0.25">
      <c r="A56" s="8">
        <f t="shared" si="5"/>
        <v>3235</v>
      </c>
      <c r="B56" s="9">
        <f t="shared" si="6"/>
        <v>12</v>
      </c>
      <c r="C56" s="45" t="str">
        <f t="shared" si="2"/>
        <v>091</v>
      </c>
      <c r="D56" s="45" t="str">
        <f t="shared" si="3"/>
        <v>0912</v>
      </c>
      <c r="E56" s="39" t="s">
        <v>131</v>
      </c>
      <c r="F56" s="40">
        <v>121</v>
      </c>
      <c r="G56" s="41">
        <v>12</v>
      </c>
      <c r="H56" s="42">
        <v>3235</v>
      </c>
      <c r="I56" s="46">
        <v>947</v>
      </c>
      <c r="J56" s="46">
        <v>947</v>
      </c>
      <c r="K56" s="44" t="s">
        <v>54</v>
      </c>
      <c r="L56" s="202">
        <v>500</v>
      </c>
      <c r="M56" s="202">
        <v>100</v>
      </c>
      <c r="N56" s="202">
        <v>600</v>
      </c>
      <c r="O56" s="49">
        <v>121</v>
      </c>
    </row>
    <row r="57" spans="1:15" x14ac:dyDescent="0.25">
      <c r="A57" s="8">
        <f t="shared" si="5"/>
        <v>3236</v>
      </c>
      <c r="B57" s="9">
        <f t="shared" si="6"/>
        <v>12</v>
      </c>
      <c r="C57" s="45" t="str">
        <f t="shared" si="2"/>
        <v>091</v>
      </c>
      <c r="D57" s="45" t="str">
        <f t="shared" si="3"/>
        <v>0912</v>
      </c>
      <c r="E57" s="39" t="s">
        <v>131</v>
      </c>
      <c r="F57" s="40">
        <v>121</v>
      </c>
      <c r="G57" s="41">
        <v>12</v>
      </c>
      <c r="H57" s="42">
        <v>3236</v>
      </c>
      <c r="I57" s="46">
        <v>948</v>
      </c>
      <c r="J57" s="46">
        <v>948</v>
      </c>
      <c r="K57" s="44" t="s">
        <v>104</v>
      </c>
      <c r="L57" s="202">
        <v>7300</v>
      </c>
      <c r="M57" s="202">
        <v>2700</v>
      </c>
      <c r="N57" s="202">
        <v>10000</v>
      </c>
      <c r="O57" s="49">
        <v>121</v>
      </c>
    </row>
    <row r="58" spans="1:15" x14ac:dyDescent="0.25">
      <c r="A58" s="8">
        <f t="shared" si="5"/>
        <v>3237</v>
      </c>
      <c r="B58" s="9">
        <f t="shared" si="6"/>
        <v>12</v>
      </c>
      <c r="C58" s="45" t="str">
        <f t="shared" si="2"/>
        <v>091</v>
      </c>
      <c r="D58" s="45" t="str">
        <f t="shared" si="3"/>
        <v>0912</v>
      </c>
      <c r="E58" s="39" t="s">
        <v>131</v>
      </c>
      <c r="F58" s="40">
        <v>121</v>
      </c>
      <c r="G58" s="41">
        <v>12</v>
      </c>
      <c r="H58" s="42">
        <v>3237</v>
      </c>
      <c r="I58" s="46">
        <v>949</v>
      </c>
      <c r="J58" s="46">
        <v>949</v>
      </c>
      <c r="K58" s="44" t="s">
        <v>55</v>
      </c>
      <c r="L58" s="202">
        <v>3000</v>
      </c>
      <c r="M58" s="202"/>
      <c r="N58" s="202">
        <v>3000</v>
      </c>
      <c r="O58" s="49">
        <v>121</v>
      </c>
    </row>
    <row r="59" spans="1:15" x14ac:dyDescent="0.25">
      <c r="A59" s="8">
        <f t="shared" si="5"/>
        <v>3238</v>
      </c>
      <c r="B59" s="9">
        <f t="shared" si="6"/>
        <v>12</v>
      </c>
      <c r="C59" s="45" t="str">
        <f t="shared" si="2"/>
        <v>091</v>
      </c>
      <c r="D59" s="45" t="str">
        <f t="shared" si="3"/>
        <v>0912</v>
      </c>
      <c r="E59" s="39" t="s">
        <v>131</v>
      </c>
      <c r="F59" s="40">
        <v>121</v>
      </c>
      <c r="G59" s="41">
        <v>12</v>
      </c>
      <c r="H59" s="42">
        <v>3238</v>
      </c>
      <c r="I59" s="46">
        <v>950</v>
      </c>
      <c r="J59" s="46">
        <v>950</v>
      </c>
      <c r="K59" s="44" t="s">
        <v>109</v>
      </c>
      <c r="L59" s="202">
        <v>7000</v>
      </c>
      <c r="M59" s="202">
        <v>1000</v>
      </c>
      <c r="N59" s="202">
        <v>8000</v>
      </c>
      <c r="O59" s="49">
        <v>121</v>
      </c>
    </row>
    <row r="60" spans="1:15" x14ac:dyDescent="0.25">
      <c r="A60" s="8">
        <f t="shared" si="5"/>
        <v>3239</v>
      </c>
      <c r="B60" s="9">
        <f t="shared" si="6"/>
        <v>12</v>
      </c>
      <c r="C60" s="45" t="str">
        <f t="shared" si="2"/>
        <v>091</v>
      </c>
      <c r="D60" s="45" t="str">
        <f t="shared" si="3"/>
        <v>0912</v>
      </c>
      <c r="E60" s="39" t="s">
        <v>131</v>
      </c>
      <c r="F60" s="40">
        <v>121</v>
      </c>
      <c r="G60" s="41">
        <v>12</v>
      </c>
      <c r="H60" s="42">
        <v>3239</v>
      </c>
      <c r="I60" s="46">
        <v>951</v>
      </c>
      <c r="J60" s="46">
        <v>951</v>
      </c>
      <c r="K60" s="44" t="s">
        <v>56</v>
      </c>
      <c r="L60" s="202">
        <v>2000</v>
      </c>
      <c r="M60" s="202">
        <v>-1000</v>
      </c>
      <c r="N60" s="202">
        <v>1000</v>
      </c>
      <c r="O60" s="49">
        <v>121</v>
      </c>
    </row>
    <row r="61" spans="1:15" ht="25.5" x14ac:dyDescent="0.25">
      <c r="A61" s="8">
        <f t="shared" si="5"/>
        <v>324</v>
      </c>
      <c r="B61" s="9" t="str">
        <f t="shared" si="6"/>
        <v xml:space="preserve"> </v>
      </c>
      <c r="C61" s="45" t="str">
        <f t="shared" si="2"/>
        <v xml:space="preserve">  </v>
      </c>
      <c r="D61" s="45" t="str">
        <f t="shared" si="3"/>
        <v xml:space="preserve">  </v>
      </c>
      <c r="E61" s="39"/>
      <c r="F61" s="40"/>
      <c r="G61" s="41"/>
      <c r="H61" s="42">
        <v>324</v>
      </c>
      <c r="I61" s="43"/>
      <c r="J61" s="43"/>
      <c r="K61" s="44" t="s">
        <v>86</v>
      </c>
      <c r="L61" s="109">
        <f>SUM(L62)</f>
        <v>0</v>
      </c>
      <c r="M61" s="109">
        <f>SUM(M62)</f>
        <v>0</v>
      </c>
      <c r="N61" s="109">
        <f>SUM(N62)</f>
        <v>0</v>
      </c>
      <c r="O61" s="18"/>
    </row>
    <row r="62" spans="1:15" ht="25.5" x14ac:dyDescent="0.25">
      <c r="A62" s="8">
        <f t="shared" si="5"/>
        <v>3241</v>
      </c>
      <c r="B62" s="9">
        <f t="shared" si="6"/>
        <v>12</v>
      </c>
      <c r="C62" s="45" t="str">
        <f t="shared" si="2"/>
        <v>091</v>
      </c>
      <c r="D62" s="45" t="str">
        <f t="shared" si="3"/>
        <v>0912</v>
      </c>
      <c r="E62" s="39" t="s">
        <v>131</v>
      </c>
      <c r="F62" s="40">
        <v>121</v>
      </c>
      <c r="G62" s="41">
        <v>12</v>
      </c>
      <c r="H62" s="42">
        <v>3241</v>
      </c>
      <c r="I62" s="46">
        <v>952</v>
      </c>
      <c r="J62" s="46">
        <v>952</v>
      </c>
      <c r="K62" s="44" t="s">
        <v>86</v>
      </c>
      <c r="L62" s="202"/>
      <c r="M62" s="202"/>
      <c r="N62" s="202"/>
      <c r="O62" s="49">
        <v>121</v>
      </c>
    </row>
    <row r="63" spans="1:15" ht="25.5" x14ac:dyDescent="0.25">
      <c r="A63" s="8">
        <f t="shared" si="5"/>
        <v>329</v>
      </c>
      <c r="B63" s="9" t="str">
        <f t="shared" si="6"/>
        <v xml:space="preserve"> </v>
      </c>
      <c r="C63" s="45" t="str">
        <f t="shared" si="2"/>
        <v xml:space="preserve">  </v>
      </c>
      <c r="D63" s="45" t="str">
        <f t="shared" si="3"/>
        <v xml:space="preserve">  </v>
      </c>
      <c r="E63" s="39"/>
      <c r="F63" s="40"/>
      <c r="G63" s="41"/>
      <c r="H63" s="42">
        <v>329</v>
      </c>
      <c r="I63" s="43"/>
      <c r="J63" s="43"/>
      <c r="K63" s="44" t="s">
        <v>57</v>
      </c>
      <c r="L63" s="109">
        <f>SUM(L64:L68)</f>
        <v>20000</v>
      </c>
      <c r="M63" s="109">
        <f>SUM(M64:M68)</f>
        <v>-2000</v>
      </c>
      <c r="N63" s="109">
        <f>SUM(N64:N68)</f>
        <v>18000</v>
      </c>
    </row>
    <row r="64" spans="1:15" x14ac:dyDescent="0.25">
      <c r="A64" s="8">
        <f t="shared" si="5"/>
        <v>3292</v>
      </c>
      <c r="B64" s="9">
        <f t="shared" si="6"/>
        <v>12</v>
      </c>
      <c r="C64" s="45" t="str">
        <f t="shared" si="2"/>
        <v>091</v>
      </c>
      <c r="D64" s="45" t="str">
        <f t="shared" si="3"/>
        <v>0912</v>
      </c>
      <c r="E64" s="39" t="s">
        <v>131</v>
      </c>
      <c r="F64" s="40">
        <v>121</v>
      </c>
      <c r="G64" s="41">
        <v>12</v>
      </c>
      <c r="H64" s="42">
        <v>3292</v>
      </c>
      <c r="I64" s="46">
        <v>953</v>
      </c>
      <c r="J64" s="46">
        <v>953</v>
      </c>
      <c r="K64" s="44" t="s">
        <v>87</v>
      </c>
      <c r="L64" s="202"/>
      <c r="M64" s="202"/>
      <c r="N64" s="202"/>
      <c r="O64" s="49">
        <v>121</v>
      </c>
    </row>
    <row r="65" spans="1:15" x14ac:dyDescent="0.25">
      <c r="A65" s="8">
        <f t="shared" si="5"/>
        <v>3293</v>
      </c>
      <c r="B65" s="9">
        <f t="shared" si="6"/>
        <v>12</v>
      </c>
      <c r="C65" s="45" t="str">
        <f t="shared" si="2"/>
        <v>091</v>
      </c>
      <c r="D65" s="45" t="str">
        <f t="shared" si="3"/>
        <v>0912</v>
      </c>
      <c r="E65" s="39" t="s">
        <v>131</v>
      </c>
      <c r="F65" s="40">
        <v>121</v>
      </c>
      <c r="G65" s="41">
        <v>12</v>
      </c>
      <c r="H65" s="42">
        <v>3293</v>
      </c>
      <c r="I65" s="46">
        <v>954</v>
      </c>
      <c r="J65" s="46">
        <v>954</v>
      </c>
      <c r="K65" s="44" t="s">
        <v>59</v>
      </c>
      <c r="L65" s="202">
        <v>2000</v>
      </c>
      <c r="M65" s="202">
        <v>-2000</v>
      </c>
      <c r="N65" s="202">
        <v>0</v>
      </c>
      <c r="O65" s="49">
        <v>121</v>
      </c>
    </row>
    <row r="66" spans="1:15" x14ac:dyDescent="0.25">
      <c r="A66" s="8">
        <f t="shared" si="5"/>
        <v>3294</v>
      </c>
      <c r="B66" s="9">
        <f t="shared" si="6"/>
        <v>12</v>
      </c>
      <c r="C66" s="45" t="str">
        <f t="shared" ref="C66:C148" si="14">IF(I66&gt;0,LEFT(E66,3),"  ")</f>
        <v>091</v>
      </c>
      <c r="D66" s="45" t="str">
        <f t="shared" ref="D66:D148" si="15">IF(I66&gt;0,LEFT(E66,4),"  ")</f>
        <v>0912</v>
      </c>
      <c r="E66" s="39" t="s">
        <v>131</v>
      </c>
      <c r="F66" s="40">
        <v>121</v>
      </c>
      <c r="G66" s="41">
        <v>12</v>
      </c>
      <c r="H66" s="42">
        <v>3294</v>
      </c>
      <c r="I66" s="46">
        <v>955</v>
      </c>
      <c r="J66" s="46">
        <v>955</v>
      </c>
      <c r="K66" s="5" t="s">
        <v>88</v>
      </c>
      <c r="L66" s="202">
        <v>2000</v>
      </c>
      <c r="M66" s="202">
        <v>-1000</v>
      </c>
      <c r="N66" s="202">
        <v>1000</v>
      </c>
      <c r="O66" s="49">
        <v>121</v>
      </c>
    </row>
    <row r="67" spans="1:15" x14ac:dyDescent="0.25">
      <c r="A67" s="8">
        <f t="shared" si="5"/>
        <v>3295</v>
      </c>
      <c r="B67" s="9">
        <f t="shared" si="6"/>
        <v>12</v>
      </c>
      <c r="C67" s="45" t="str">
        <f t="shared" si="14"/>
        <v>091</v>
      </c>
      <c r="D67" s="45" t="str">
        <f t="shared" si="15"/>
        <v>0912</v>
      </c>
      <c r="E67" s="39" t="s">
        <v>131</v>
      </c>
      <c r="F67" s="40">
        <v>121</v>
      </c>
      <c r="G67" s="41">
        <v>12</v>
      </c>
      <c r="H67" s="42">
        <v>3295</v>
      </c>
      <c r="I67" s="46">
        <v>956</v>
      </c>
      <c r="J67" s="46">
        <v>956</v>
      </c>
      <c r="K67" s="44" t="s">
        <v>89</v>
      </c>
      <c r="L67" s="202">
        <v>4000</v>
      </c>
      <c r="M67" s="202">
        <v>-1000</v>
      </c>
      <c r="N67" s="202">
        <v>3000</v>
      </c>
      <c r="O67" s="49">
        <v>121</v>
      </c>
    </row>
    <row r="68" spans="1:15" ht="25.5" x14ac:dyDescent="0.25">
      <c r="A68" s="8">
        <f t="shared" si="5"/>
        <v>3299</v>
      </c>
      <c r="B68" s="9">
        <f t="shared" si="6"/>
        <v>12</v>
      </c>
      <c r="C68" s="45" t="str">
        <f t="shared" si="14"/>
        <v>091</v>
      </c>
      <c r="D68" s="45" t="str">
        <f t="shared" si="15"/>
        <v>0912</v>
      </c>
      <c r="E68" s="39" t="s">
        <v>131</v>
      </c>
      <c r="F68" s="40">
        <v>121</v>
      </c>
      <c r="G68" s="41">
        <v>12</v>
      </c>
      <c r="H68" s="42">
        <v>3299</v>
      </c>
      <c r="I68" s="46">
        <v>957</v>
      </c>
      <c r="J68" s="46">
        <v>957</v>
      </c>
      <c r="K68" s="44" t="s">
        <v>57</v>
      </c>
      <c r="L68" s="202">
        <v>12000</v>
      </c>
      <c r="M68" s="202">
        <v>2000</v>
      </c>
      <c r="N68" s="202">
        <v>14000</v>
      </c>
      <c r="O68" s="49">
        <v>121</v>
      </c>
    </row>
    <row r="69" spans="1:15" x14ac:dyDescent="0.25">
      <c r="A69" s="8">
        <f t="shared" si="5"/>
        <v>34</v>
      </c>
      <c r="B69" s="9" t="str">
        <f t="shared" si="6"/>
        <v xml:space="preserve"> </v>
      </c>
      <c r="C69" s="45" t="str">
        <f t="shared" si="14"/>
        <v xml:space="preserve">  </v>
      </c>
      <c r="D69" s="45" t="str">
        <f t="shared" si="15"/>
        <v xml:space="preserve">  </v>
      </c>
      <c r="E69" s="39"/>
      <c r="F69" s="40"/>
      <c r="G69" s="41"/>
      <c r="H69" s="42">
        <v>34</v>
      </c>
      <c r="I69" s="43"/>
      <c r="J69" s="43"/>
      <c r="K69" s="44" t="s">
        <v>77</v>
      </c>
      <c r="L69" s="109">
        <f>SUM(L70)</f>
        <v>2052</v>
      </c>
      <c r="M69" s="109">
        <f>SUM(M70)</f>
        <v>-500</v>
      </c>
      <c r="N69" s="109">
        <f>SUM(N70)</f>
        <v>1552</v>
      </c>
      <c r="O69" s="18"/>
    </row>
    <row r="70" spans="1:15" x14ac:dyDescent="0.25">
      <c r="A70" s="8">
        <f t="shared" si="5"/>
        <v>343</v>
      </c>
      <c r="B70" s="9" t="str">
        <f t="shared" si="6"/>
        <v xml:space="preserve"> </v>
      </c>
      <c r="C70" s="45" t="str">
        <f t="shared" si="14"/>
        <v xml:space="preserve">  </v>
      </c>
      <c r="D70" s="45" t="str">
        <f t="shared" si="15"/>
        <v xml:space="preserve">  </v>
      </c>
      <c r="E70" s="39"/>
      <c r="F70" s="40"/>
      <c r="G70" s="41"/>
      <c r="H70" s="42">
        <v>343</v>
      </c>
      <c r="I70" s="43"/>
      <c r="J70" s="43"/>
      <c r="K70" s="44" t="s">
        <v>78</v>
      </c>
      <c r="L70" s="109">
        <f>SUM(L71:L73)</f>
        <v>2052</v>
      </c>
      <c r="M70" s="109">
        <f>SUM(M71:M73)</f>
        <v>-500</v>
      </c>
      <c r="N70" s="109">
        <f>SUM(N71:N73)</f>
        <v>1552</v>
      </c>
      <c r="O70" s="18"/>
    </row>
    <row r="71" spans="1:15" ht="25.5" x14ac:dyDescent="0.25">
      <c r="A71" s="8">
        <f t="shared" si="5"/>
        <v>3431</v>
      </c>
      <c r="B71" s="9">
        <f t="shared" si="6"/>
        <v>12</v>
      </c>
      <c r="C71" s="45" t="str">
        <f t="shared" si="14"/>
        <v>091</v>
      </c>
      <c r="D71" s="45" t="str">
        <f t="shared" si="15"/>
        <v>0912</v>
      </c>
      <c r="E71" s="39" t="s">
        <v>131</v>
      </c>
      <c r="F71" s="40">
        <v>121</v>
      </c>
      <c r="G71" s="41">
        <v>12</v>
      </c>
      <c r="H71" s="42">
        <v>3431</v>
      </c>
      <c r="I71" s="46">
        <v>958</v>
      </c>
      <c r="J71" s="46">
        <v>958</v>
      </c>
      <c r="K71" s="44" t="s">
        <v>79</v>
      </c>
      <c r="L71" s="202">
        <v>1500</v>
      </c>
      <c r="M71" s="202">
        <v>-500</v>
      </c>
      <c r="N71" s="202">
        <v>1000</v>
      </c>
      <c r="O71" s="49">
        <v>121</v>
      </c>
    </row>
    <row r="72" spans="1:15" x14ac:dyDescent="0.25">
      <c r="A72" s="8">
        <f t="shared" si="5"/>
        <v>3433</v>
      </c>
      <c r="B72" s="9">
        <f t="shared" si="6"/>
        <v>12</v>
      </c>
      <c r="C72" s="45" t="str">
        <f t="shared" si="14"/>
        <v>091</v>
      </c>
      <c r="D72" s="45" t="str">
        <f t="shared" si="15"/>
        <v>0912</v>
      </c>
      <c r="E72" s="39" t="s">
        <v>131</v>
      </c>
      <c r="F72" s="40">
        <v>121</v>
      </c>
      <c r="G72" s="41">
        <v>12</v>
      </c>
      <c r="H72" s="42">
        <v>3433</v>
      </c>
      <c r="I72" s="46">
        <v>959</v>
      </c>
      <c r="J72" s="46">
        <v>959</v>
      </c>
      <c r="K72" s="44" t="s">
        <v>120</v>
      </c>
      <c r="L72" s="202">
        <v>52</v>
      </c>
      <c r="M72" s="202"/>
      <c r="N72" s="202">
        <v>52</v>
      </c>
      <c r="O72" s="49">
        <v>121</v>
      </c>
    </row>
    <row r="73" spans="1:15" ht="25.5" x14ac:dyDescent="0.25">
      <c r="A73" s="8">
        <f t="shared" si="5"/>
        <v>3434</v>
      </c>
      <c r="B73" s="9">
        <f t="shared" si="6"/>
        <v>12</v>
      </c>
      <c r="C73" s="45" t="str">
        <f t="shared" si="14"/>
        <v>091</v>
      </c>
      <c r="D73" s="45" t="str">
        <f t="shared" si="15"/>
        <v>0912</v>
      </c>
      <c r="E73" s="39" t="s">
        <v>131</v>
      </c>
      <c r="F73" s="40">
        <v>121</v>
      </c>
      <c r="G73" s="41">
        <v>12</v>
      </c>
      <c r="H73" s="42">
        <v>3434</v>
      </c>
      <c r="I73" s="46">
        <v>960</v>
      </c>
      <c r="J73" s="46">
        <v>960</v>
      </c>
      <c r="K73" s="44" t="s">
        <v>121</v>
      </c>
      <c r="L73" s="202">
        <v>500</v>
      </c>
      <c r="M73" s="202"/>
      <c r="N73" s="202">
        <v>500</v>
      </c>
      <c r="O73" s="49">
        <v>121</v>
      </c>
    </row>
    <row r="74" spans="1:15" ht="25.5" x14ac:dyDescent="0.25">
      <c r="A74" s="8">
        <f t="shared" ref="A74:A76" si="16">H74</f>
        <v>37</v>
      </c>
      <c r="B74" s="9" t="str">
        <f t="shared" ref="B74:B76" si="17">IF(J74&gt;0,G74," ")</f>
        <v xml:space="preserve"> </v>
      </c>
      <c r="C74" s="45" t="str">
        <f t="shared" ref="C74:C76" si="18">IF(I74&gt;0,LEFT(E74,3),"  ")</f>
        <v xml:space="preserve">  </v>
      </c>
      <c r="D74" s="45" t="str">
        <f t="shared" ref="D74:D76" si="19">IF(I74&gt;0,LEFT(E74,4),"  ")</f>
        <v xml:space="preserve">  </v>
      </c>
      <c r="E74" s="39"/>
      <c r="F74" s="40"/>
      <c r="G74" s="41"/>
      <c r="H74" s="42">
        <v>37</v>
      </c>
      <c r="I74" s="43"/>
      <c r="J74" s="43"/>
      <c r="K74" s="44" t="s">
        <v>110</v>
      </c>
      <c r="L74" s="109">
        <f>SUM(L75)</f>
        <v>0</v>
      </c>
      <c r="M74" s="109">
        <f>SUM(M75)</f>
        <v>6000</v>
      </c>
      <c r="N74" s="109">
        <f>SUM(N75)</f>
        <v>6000</v>
      </c>
      <c r="O74" s="18"/>
    </row>
    <row r="75" spans="1:15" ht="25.5" x14ac:dyDescent="0.25">
      <c r="A75" s="8">
        <f t="shared" si="16"/>
        <v>372</v>
      </c>
      <c r="B75" s="9" t="str">
        <f t="shared" si="17"/>
        <v xml:space="preserve"> </v>
      </c>
      <c r="C75" s="45" t="str">
        <f t="shared" si="18"/>
        <v xml:space="preserve">  </v>
      </c>
      <c r="D75" s="45" t="str">
        <f t="shared" si="19"/>
        <v xml:space="preserve">  </v>
      </c>
      <c r="E75" s="39"/>
      <c r="F75" s="40"/>
      <c r="G75" s="41"/>
      <c r="H75" s="42">
        <v>372</v>
      </c>
      <c r="I75" s="43"/>
      <c r="J75" s="43"/>
      <c r="K75" s="44" t="s">
        <v>111</v>
      </c>
      <c r="L75" s="109">
        <f>SUM(L76)</f>
        <v>0</v>
      </c>
      <c r="M75" s="109">
        <f t="shared" ref="M75:N75" si="20">SUM(M76)</f>
        <v>6000</v>
      </c>
      <c r="N75" s="109">
        <f t="shared" si="20"/>
        <v>6000</v>
      </c>
      <c r="O75" s="18"/>
    </row>
    <row r="76" spans="1:15" ht="25.5" x14ac:dyDescent="0.25">
      <c r="A76" s="8">
        <f t="shared" si="16"/>
        <v>3722</v>
      </c>
      <c r="B76" s="9">
        <f t="shared" si="17"/>
        <v>12</v>
      </c>
      <c r="C76" s="45" t="str">
        <f t="shared" si="18"/>
        <v>091</v>
      </c>
      <c r="D76" s="45" t="str">
        <f t="shared" si="19"/>
        <v>0912</v>
      </c>
      <c r="E76" s="39" t="s">
        <v>131</v>
      </c>
      <c r="F76" s="40">
        <v>121</v>
      </c>
      <c r="G76" s="41">
        <v>12</v>
      </c>
      <c r="H76" s="42">
        <v>3722</v>
      </c>
      <c r="I76" s="48">
        <v>7047</v>
      </c>
      <c r="J76" s="46">
        <v>958</v>
      </c>
      <c r="K76" s="44" t="s">
        <v>173</v>
      </c>
      <c r="L76" s="202">
        <v>0</v>
      </c>
      <c r="M76" s="202">
        <v>6000</v>
      </c>
      <c r="N76" s="202">
        <v>6000</v>
      </c>
      <c r="O76" s="49">
        <v>121</v>
      </c>
    </row>
    <row r="77" spans="1:15" x14ac:dyDescent="0.25">
      <c r="A77" s="8">
        <f t="shared" si="5"/>
        <v>0</v>
      </c>
      <c r="B77" s="9" t="str">
        <f t="shared" si="6"/>
        <v xml:space="preserve"> </v>
      </c>
      <c r="C77" s="45" t="str">
        <f t="shared" si="14"/>
        <v xml:space="preserve">  </v>
      </c>
      <c r="D77" s="45" t="str">
        <f t="shared" si="15"/>
        <v xml:space="preserve">  </v>
      </c>
      <c r="E77" s="39"/>
      <c r="F77" s="40"/>
      <c r="G77" s="41"/>
      <c r="H77" s="42"/>
      <c r="I77" s="43"/>
      <c r="J77" s="43"/>
      <c r="K77" s="44"/>
      <c r="L77" s="109"/>
      <c r="M77" s="109"/>
      <c r="N77" s="109"/>
      <c r="O77" s="18"/>
    </row>
    <row r="78" spans="1:15" ht="38.25" x14ac:dyDescent="0.25">
      <c r="A78" s="8" t="str">
        <f t="shared" si="5"/>
        <v>A 7006 05</v>
      </c>
      <c r="B78" s="9" t="str">
        <f t="shared" si="6"/>
        <v xml:space="preserve"> </v>
      </c>
      <c r="C78" s="45" t="str">
        <f t="shared" si="14"/>
        <v xml:space="preserve">  </v>
      </c>
      <c r="D78" s="45" t="str">
        <f t="shared" si="15"/>
        <v xml:space="preserve">  </v>
      </c>
      <c r="E78" s="33" t="s">
        <v>131</v>
      </c>
      <c r="F78" s="34">
        <v>121</v>
      </c>
      <c r="G78" s="35"/>
      <c r="H78" s="36" t="s">
        <v>150</v>
      </c>
      <c r="I78" s="43"/>
      <c r="J78" s="43"/>
      <c r="K78" s="38" t="s">
        <v>151</v>
      </c>
      <c r="L78" s="114">
        <f t="shared" ref="L78:N79" si="21">SUM(L79)</f>
        <v>235100</v>
      </c>
      <c r="M78" s="114">
        <f t="shared" si="21"/>
        <v>-45238</v>
      </c>
      <c r="N78" s="114">
        <f t="shared" si="21"/>
        <v>189862</v>
      </c>
      <c r="O78" s="51"/>
    </row>
    <row r="79" spans="1:15" x14ac:dyDescent="0.25">
      <c r="A79" s="8">
        <f t="shared" si="5"/>
        <v>3</v>
      </c>
      <c r="B79" s="9" t="str">
        <f t="shared" si="6"/>
        <v xml:space="preserve"> </v>
      </c>
      <c r="C79" s="45" t="str">
        <f t="shared" si="14"/>
        <v xml:space="preserve">  </v>
      </c>
      <c r="D79" s="45" t="str">
        <f t="shared" si="15"/>
        <v xml:space="preserve">  </v>
      </c>
      <c r="E79" s="39"/>
      <c r="F79" s="40"/>
      <c r="G79" s="41"/>
      <c r="H79" s="42">
        <v>3</v>
      </c>
      <c r="I79" s="43"/>
      <c r="J79" s="43"/>
      <c r="K79" s="44" t="s">
        <v>44</v>
      </c>
      <c r="L79" s="109">
        <f t="shared" si="21"/>
        <v>235100</v>
      </c>
      <c r="M79" s="109">
        <f t="shared" si="21"/>
        <v>-45238</v>
      </c>
      <c r="N79" s="109">
        <f t="shared" si="21"/>
        <v>189862</v>
      </c>
      <c r="O79" s="18"/>
    </row>
    <row r="80" spans="1:15" x14ac:dyDescent="0.25">
      <c r="A80" s="8">
        <f t="shared" si="5"/>
        <v>32</v>
      </c>
      <c r="B80" s="9" t="str">
        <f t="shared" si="6"/>
        <v xml:space="preserve"> </v>
      </c>
      <c r="C80" s="45" t="str">
        <f t="shared" si="14"/>
        <v xml:space="preserve">  </v>
      </c>
      <c r="D80" s="45" t="str">
        <f t="shared" si="15"/>
        <v xml:space="preserve">  </v>
      </c>
      <c r="E80" s="39"/>
      <c r="F80" s="40"/>
      <c r="G80" s="41"/>
      <c r="H80" s="42">
        <v>32</v>
      </c>
      <c r="I80" s="43"/>
      <c r="J80" s="43"/>
      <c r="K80" s="44" t="s">
        <v>50</v>
      </c>
      <c r="L80" s="109">
        <f>SUM(L81,L85,L93)</f>
        <v>235100</v>
      </c>
      <c r="M80" s="109">
        <f>SUM(M81,M85,M93)</f>
        <v>-45238</v>
      </c>
      <c r="N80" s="109">
        <f>SUM(N81,N85,N93)</f>
        <v>189862</v>
      </c>
    </row>
    <row r="81" spans="1:15" x14ac:dyDescent="0.25">
      <c r="A81" s="8">
        <f t="shared" si="5"/>
        <v>322</v>
      </c>
      <c r="B81" s="9" t="str">
        <f t="shared" si="6"/>
        <v xml:space="preserve"> </v>
      </c>
      <c r="C81" s="45" t="str">
        <f t="shared" si="14"/>
        <v xml:space="preserve">  </v>
      </c>
      <c r="D81" s="45" t="str">
        <f t="shared" si="15"/>
        <v xml:space="preserve">  </v>
      </c>
      <c r="E81" s="39"/>
      <c r="F81" s="40"/>
      <c r="G81" s="41"/>
      <c r="H81" s="42">
        <v>322</v>
      </c>
      <c r="I81" s="43"/>
      <c r="J81" s="43"/>
      <c r="K81" s="44" t="s">
        <v>72</v>
      </c>
      <c r="L81" s="109">
        <f>SUM(L82:L84)</f>
        <v>158000</v>
      </c>
      <c r="M81" s="109">
        <f>SUM(M82:M84)</f>
        <v>-60238</v>
      </c>
      <c r="N81" s="109">
        <f>SUM(N82:N84)</f>
        <v>97762</v>
      </c>
    </row>
    <row r="82" spans="1:15" ht="25.5" x14ac:dyDescent="0.25">
      <c r="A82" s="8">
        <f t="shared" si="5"/>
        <v>3221</v>
      </c>
      <c r="B82" s="9">
        <f t="shared" si="6"/>
        <v>12</v>
      </c>
      <c r="C82" s="45" t="str">
        <f t="shared" si="14"/>
        <v>091</v>
      </c>
      <c r="D82" s="45" t="str">
        <f t="shared" si="15"/>
        <v>0912</v>
      </c>
      <c r="E82" s="39" t="s">
        <v>131</v>
      </c>
      <c r="F82" s="40">
        <v>121</v>
      </c>
      <c r="G82" s="41">
        <v>12</v>
      </c>
      <c r="H82" s="42">
        <v>3221</v>
      </c>
      <c r="I82" s="46">
        <v>961</v>
      </c>
      <c r="J82" s="46">
        <v>961</v>
      </c>
      <c r="K82" s="44" t="s">
        <v>73</v>
      </c>
      <c r="L82" s="202">
        <v>8000</v>
      </c>
      <c r="M82" s="202"/>
      <c r="N82" s="202">
        <v>8000</v>
      </c>
      <c r="O82" s="49">
        <v>121</v>
      </c>
    </row>
    <row r="83" spans="1:15" x14ac:dyDescent="0.25">
      <c r="A83" s="8">
        <f t="shared" si="5"/>
        <v>3223</v>
      </c>
      <c r="B83" s="9">
        <f t="shared" si="6"/>
        <v>12</v>
      </c>
      <c r="C83" s="45" t="str">
        <f t="shared" si="14"/>
        <v>091</v>
      </c>
      <c r="D83" s="45" t="str">
        <f t="shared" si="15"/>
        <v>0912</v>
      </c>
      <c r="E83" s="39" t="s">
        <v>131</v>
      </c>
      <c r="F83" s="40">
        <v>121</v>
      </c>
      <c r="G83" s="41">
        <v>12</v>
      </c>
      <c r="H83" s="42">
        <v>3223</v>
      </c>
      <c r="I83" s="46">
        <v>962</v>
      </c>
      <c r="J83" s="46">
        <v>962</v>
      </c>
      <c r="K83" s="44" t="s">
        <v>74</v>
      </c>
      <c r="L83" s="202">
        <v>150000</v>
      </c>
      <c r="M83" s="202">
        <v>-60238</v>
      </c>
      <c r="N83" s="202">
        <v>89762</v>
      </c>
      <c r="O83" s="49">
        <v>121</v>
      </c>
    </row>
    <row r="84" spans="1:15" x14ac:dyDescent="0.25">
      <c r="A84" s="8">
        <f t="shared" si="5"/>
        <v>3225</v>
      </c>
      <c r="B84" s="9">
        <f t="shared" si="6"/>
        <v>12</v>
      </c>
      <c r="C84" s="45" t="str">
        <f t="shared" si="14"/>
        <v>091</v>
      </c>
      <c r="D84" s="45" t="str">
        <f t="shared" si="15"/>
        <v>0912</v>
      </c>
      <c r="E84" s="39" t="s">
        <v>131</v>
      </c>
      <c r="F84" s="40">
        <v>121</v>
      </c>
      <c r="G84" s="41">
        <v>12</v>
      </c>
      <c r="H84" s="42">
        <v>3225</v>
      </c>
      <c r="I84" s="46">
        <v>963</v>
      </c>
      <c r="J84" s="46">
        <v>963</v>
      </c>
      <c r="K84" s="44" t="s">
        <v>75</v>
      </c>
      <c r="L84" s="202"/>
      <c r="M84" s="202"/>
      <c r="N84" s="202"/>
      <c r="O84" s="49">
        <v>121</v>
      </c>
    </row>
    <row r="85" spans="1:15" x14ac:dyDescent="0.25">
      <c r="A85" s="8">
        <f t="shared" si="5"/>
        <v>323</v>
      </c>
      <c r="B85" s="9" t="str">
        <f t="shared" si="6"/>
        <v xml:space="preserve"> </v>
      </c>
      <c r="C85" s="45" t="str">
        <f t="shared" si="14"/>
        <v xml:space="preserve">  </v>
      </c>
      <c r="D85" s="45" t="str">
        <f t="shared" si="15"/>
        <v xml:space="preserve">  </v>
      </c>
      <c r="E85" s="39"/>
      <c r="F85" s="40"/>
      <c r="G85" s="41"/>
      <c r="H85" s="42">
        <v>323</v>
      </c>
      <c r="I85" s="43"/>
      <c r="J85" s="43"/>
      <c r="K85" s="44" t="s">
        <v>51</v>
      </c>
      <c r="L85" s="109">
        <f>SUM(L86:L92)</f>
        <v>77100</v>
      </c>
      <c r="M85" s="109">
        <f>SUM(M86:M92)</f>
        <v>15000</v>
      </c>
      <c r="N85" s="109">
        <f>SUM(N86:N92)</f>
        <v>92100</v>
      </c>
      <c r="O85" s="18"/>
    </row>
    <row r="86" spans="1:15" x14ac:dyDescent="0.25">
      <c r="A86" s="8">
        <f t="shared" si="5"/>
        <v>3231</v>
      </c>
      <c r="B86" s="9">
        <f t="shared" si="6"/>
        <v>12</v>
      </c>
      <c r="C86" s="45" t="str">
        <f t="shared" si="14"/>
        <v>091</v>
      </c>
      <c r="D86" s="45" t="str">
        <f t="shared" si="15"/>
        <v>0912</v>
      </c>
      <c r="E86" s="39" t="s">
        <v>131</v>
      </c>
      <c r="F86" s="40">
        <v>121</v>
      </c>
      <c r="G86" s="41">
        <v>12</v>
      </c>
      <c r="H86" s="42">
        <v>3231</v>
      </c>
      <c r="I86" s="46">
        <v>964</v>
      </c>
      <c r="J86" s="46">
        <v>964</v>
      </c>
      <c r="K86" s="44" t="s">
        <v>52</v>
      </c>
      <c r="L86" s="202"/>
      <c r="M86" s="202"/>
      <c r="N86" s="202"/>
      <c r="O86" s="49">
        <v>121</v>
      </c>
    </row>
    <row r="87" spans="1:15" ht="25.5" x14ac:dyDescent="0.25">
      <c r="A87" s="8">
        <f t="shared" si="5"/>
        <v>3232</v>
      </c>
      <c r="B87" s="9">
        <f t="shared" si="6"/>
        <v>12</v>
      </c>
      <c r="C87" s="45" t="str">
        <f t="shared" si="14"/>
        <v>091</v>
      </c>
      <c r="D87" s="45" t="str">
        <f t="shared" si="15"/>
        <v>0912</v>
      </c>
      <c r="E87" s="39" t="s">
        <v>131</v>
      </c>
      <c r="F87" s="40">
        <v>121</v>
      </c>
      <c r="G87" s="41">
        <v>12</v>
      </c>
      <c r="H87" s="42">
        <v>3232</v>
      </c>
      <c r="I87" s="46">
        <v>965</v>
      </c>
      <c r="J87" s="46">
        <v>965</v>
      </c>
      <c r="K87" s="44" t="s">
        <v>91</v>
      </c>
      <c r="L87" s="202">
        <v>65000</v>
      </c>
      <c r="M87" s="202">
        <v>15000</v>
      </c>
      <c r="N87" s="202">
        <v>80000</v>
      </c>
      <c r="O87" s="49">
        <v>121</v>
      </c>
    </row>
    <row r="88" spans="1:15" x14ac:dyDescent="0.25">
      <c r="A88" s="8">
        <f t="shared" si="5"/>
        <v>3234</v>
      </c>
      <c r="B88" s="9">
        <f t="shared" si="6"/>
        <v>12</v>
      </c>
      <c r="C88" s="45" t="str">
        <f t="shared" si="14"/>
        <v>091</v>
      </c>
      <c r="D88" s="45" t="str">
        <f t="shared" si="15"/>
        <v>0912</v>
      </c>
      <c r="E88" s="39" t="s">
        <v>131</v>
      </c>
      <c r="F88" s="40">
        <v>121</v>
      </c>
      <c r="G88" s="41">
        <v>12</v>
      </c>
      <c r="H88" s="42">
        <v>3234</v>
      </c>
      <c r="I88" s="46">
        <v>966</v>
      </c>
      <c r="J88" s="46">
        <v>966</v>
      </c>
      <c r="K88" s="44" t="s">
        <v>76</v>
      </c>
      <c r="L88" s="202">
        <v>5100</v>
      </c>
      <c r="M88" s="202"/>
      <c r="N88" s="202">
        <v>5100</v>
      </c>
      <c r="O88" s="49">
        <v>121</v>
      </c>
    </row>
    <row r="89" spans="1:15" x14ac:dyDescent="0.25">
      <c r="A89" s="8">
        <f t="shared" si="5"/>
        <v>3235</v>
      </c>
      <c r="B89" s="9">
        <f t="shared" si="6"/>
        <v>12</v>
      </c>
      <c r="C89" s="45" t="str">
        <f t="shared" si="14"/>
        <v>091</v>
      </c>
      <c r="D89" s="45" t="str">
        <f t="shared" si="15"/>
        <v>0912</v>
      </c>
      <c r="E89" s="39" t="s">
        <v>131</v>
      </c>
      <c r="F89" s="40">
        <v>121</v>
      </c>
      <c r="G89" s="41">
        <v>12</v>
      </c>
      <c r="H89" s="42">
        <v>3235</v>
      </c>
      <c r="I89" s="46">
        <v>967</v>
      </c>
      <c r="J89" s="46">
        <v>967</v>
      </c>
      <c r="K89" s="44" t="s">
        <v>54</v>
      </c>
      <c r="L89" s="202"/>
      <c r="M89" s="202"/>
      <c r="N89" s="202"/>
      <c r="O89" s="49">
        <v>121</v>
      </c>
    </row>
    <row r="90" spans="1:15" x14ac:dyDescent="0.25">
      <c r="A90" s="8">
        <f t="shared" si="5"/>
        <v>3236</v>
      </c>
      <c r="B90" s="9">
        <f t="shared" si="6"/>
        <v>12</v>
      </c>
      <c r="C90" s="45" t="str">
        <f t="shared" si="14"/>
        <v>091</v>
      </c>
      <c r="D90" s="45" t="str">
        <f t="shared" si="15"/>
        <v>0912</v>
      </c>
      <c r="E90" s="39" t="s">
        <v>131</v>
      </c>
      <c r="F90" s="40">
        <v>121</v>
      </c>
      <c r="G90" s="41">
        <v>12</v>
      </c>
      <c r="H90" s="42">
        <v>3236</v>
      </c>
      <c r="I90" s="46">
        <v>968</v>
      </c>
      <c r="J90" s="46">
        <v>968</v>
      </c>
      <c r="K90" s="44" t="s">
        <v>104</v>
      </c>
      <c r="L90" s="202">
        <v>7000</v>
      </c>
      <c r="M90" s="202"/>
      <c r="N90" s="202">
        <v>7000</v>
      </c>
      <c r="O90" s="49">
        <v>121</v>
      </c>
    </row>
    <row r="91" spans="1:15" x14ac:dyDescent="0.25">
      <c r="A91" s="8">
        <f t="shared" si="5"/>
        <v>3237</v>
      </c>
      <c r="B91" s="9">
        <f t="shared" si="6"/>
        <v>12</v>
      </c>
      <c r="C91" s="45" t="str">
        <f t="shared" si="14"/>
        <v>091</v>
      </c>
      <c r="D91" s="45" t="str">
        <f t="shared" si="15"/>
        <v>0912</v>
      </c>
      <c r="E91" s="39" t="s">
        <v>131</v>
      </c>
      <c r="F91" s="40">
        <v>121</v>
      </c>
      <c r="G91" s="41">
        <v>12</v>
      </c>
      <c r="H91" s="42">
        <v>3237</v>
      </c>
      <c r="I91" s="46">
        <v>969</v>
      </c>
      <c r="J91" s="46">
        <v>969</v>
      </c>
      <c r="K91" s="44" t="s">
        <v>55</v>
      </c>
      <c r="L91" s="202"/>
      <c r="M91" s="202"/>
      <c r="N91" s="202"/>
      <c r="O91" s="49">
        <v>121</v>
      </c>
    </row>
    <row r="92" spans="1:15" x14ac:dyDescent="0.25">
      <c r="A92" s="8">
        <f t="shared" si="5"/>
        <v>3239</v>
      </c>
      <c r="B92" s="9">
        <f t="shared" si="6"/>
        <v>12</v>
      </c>
      <c r="C92" s="45" t="str">
        <f t="shared" si="14"/>
        <v>091</v>
      </c>
      <c r="D92" s="45" t="str">
        <f t="shared" si="15"/>
        <v>0912</v>
      </c>
      <c r="E92" s="39" t="s">
        <v>131</v>
      </c>
      <c r="F92" s="40">
        <v>121</v>
      </c>
      <c r="G92" s="41">
        <v>12</v>
      </c>
      <c r="H92" s="42">
        <v>3239</v>
      </c>
      <c r="I92" s="46">
        <v>970</v>
      </c>
      <c r="J92" s="46">
        <v>970</v>
      </c>
      <c r="K92" s="44" t="s">
        <v>56</v>
      </c>
      <c r="L92" s="202"/>
      <c r="M92" s="202"/>
      <c r="N92" s="202"/>
      <c r="O92" s="49">
        <v>121</v>
      </c>
    </row>
    <row r="93" spans="1:15" ht="25.5" x14ac:dyDescent="0.25">
      <c r="A93" s="8">
        <f t="shared" si="5"/>
        <v>329</v>
      </c>
      <c r="B93" s="9" t="str">
        <f t="shared" si="6"/>
        <v xml:space="preserve"> </v>
      </c>
      <c r="C93" s="45" t="str">
        <f t="shared" si="14"/>
        <v xml:space="preserve">  </v>
      </c>
      <c r="D93" s="45" t="str">
        <f t="shared" si="15"/>
        <v xml:space="preserve">  </v>
      </c>
      <c r="E93" s="39"/>
      <c r="F93" s="40"/>
      <c r="G93" s="41"/>
      <c r="H93" s="42">
        <v>329</v>
      </c>
      <c r="I93" s="43"/>
      <c r="J93" s="43"/>
      <c r="K93" s="44" t="s">
        <v>57</v>
      </c>
      <c r="L93" s="109">
        <f>SUM(L94:L94)</f>
        <v>0</v>
      </c>
      <c r="M93" s="109">
        <f>SUM(M94:M94)</f>
        <v>0</v>
      </c>
      <c r="N93" s="109">
        <f>SUM(N94:N94)</f>
        <v>0</v>
      </c>
    </row>
    <row r="94" spans="1:15" x14ac:dyDescent="0.25">
      <c r="A94" s="8">
        <f t="shared" si="5"/>
        <v>3292</v>
      </c>
      <c r="B94" s="9">
        <f t="shared" si="6"/>
        <v>12</v>
      </c>
      <c r="C94" s="45" t="str">
        <f t="shared" si="14"/>
        <v>091</v>
      </c>
      <c r="D94" s="45" t="str">
        <f t="shared" si="15"/>
        <v>0912</v>
      </c>
      <c r="E94" s="39" t="s">
        <v>131</v>
      </c>
      <c r="F94" s="40">
        <v>121</v>
      </c>
      <c r="G94" s="41">
        <v>12</v>
      </c>
      <c r="H94" s="42">
        <v>3292</v>
      </c>
      <c r="I94" s="46">
        <v>971</v>
      </c>
      <c r="J94" s="46">
        <v>971</v>
      </c>
      <c r="K94" s="44" t="s">
        <v>87</v>
      </c>
      <c r="L94" s="202"/>
      <c r="M94" s="202"/>
      <c r="N94" s="202"/>
      <c r="O94" s="49">
        <v>121</v>
      </c>
    </row>
    <row r="95" spans="1:15" x14ac:dyDescent="0.25">
      <c r="A95" s="8">
        <f t="shared" si="5"/>
        <v>0</v>
      </c>
      <c r="B95" s="9" t="str">
        <f t="shared" si="6"/>
        <v xml:space="preserve"> </v>
      </c>
      <c r="C95" s="45" t="str">
        <f t="shared" si="14"/>
        <v xml:space="preserve">  </v>
      </c>
      <c r="D95" s="45" t="str">
        <f t="shared" si="15"/>
        <v xml:space="preserve">  </v>
      </c>
      <c r="E95" s="39"/>
      <c r="F95" s="40"/>
      <c r="G95" s="41"/>
      <c r="H95" s="42"/>
      <c r="I95" s="43"/>
      <c r="J95" s="43"/>
      <c r="K95" s="44"/>
      <c r="L95" s="109"/>
      <c r="M95" s="109"/>
      <c r="N95" s="109"/>
      <c r="O95" s="18"/>
    </row>
    <row r="96" spans="1:15" ht="38.25" x14ac:dyDescent="0.25">
      <c r="A96" s="8" t="str">
        <f t="shared" si="5"/>
        <v>Program 7007</v>
      </c>
      <c r="B96" s="9" t="str">
        <f t="shared" si="6"/>
        <v xml:space="preserve"> </v>
      </c>
      <c r="C96" s="45" t="str">
        <f t="shared" si="14"/>
        <v xml:space="preserve">  </v>
      </c>
      <c r="D96" s="45" t="str">
        <f t="shared" si="15"/>
        <v xml:space="preserve">  </v>
      </c>
      <c r="E96" s="72"/>
      <c r="F96" s="71"/>
      <c r="G96" s="70"/>
      <c r="H96" s="29" t="s">
        <v>152</v>
      </c>
      <c r="I96" s="20"/>
      <c r="J96" s="20"/>
      <c r="K96" s="30" t="s">
        <v>153</v>
      </c>
      <c r="L96" s="112">
        <f>SUM(L97,L109,L116,L156,L174)</f>
        <v>0</v>
      </c>
      <c r="M96" s="112">
        <f>SUM(M97,M109,M116,M156,M174)</f>
        <v>0</v>
      </c>
      <c r="N96" s="112">
        <f>SUM(N97,N109,N116,N156,N174)</f>
        <v>0</v>
      </c>
      <c r="O96" s="18"/>
    </row>
    <row r="97" spans="1:15" ht="38.25" x14ac:dyDescent="0.25">
      <c r="C97" s="45"/>
      <c r="D97" s="45"/>
      <c r="E97" s="33" t="s">
        <v>137</v>
      </c>
      <c r="F97" s="34">
        <v>121</v>
      </c>
      <c r="G97" s="35"/>
      <c r="H97" s="178" t="s">
        <v>280</v>
      </c>
      <c r="I97" s="37"/>
      <c r="J97" s="37"/>
      <c r="K97" s="38" t="s">
        <v>281</v>
      </c>
      <c r="L97" s="113">
        <f t="shared" ref="L97:N98" si="22">SUM(L98)</f>
        <v>0</v>
      </c>
      <c r="M97" s="113">
        <f t="shared" si="22"/>
        <v>0</v>
      </c>
      <c r="N97" s="113">
        <f t="shared" si="22"/>
        <v>0</v>
      </c>
      <c r="O97" s="32"/>
    </row>
    <row r="98" spans="1:15" ht="25.5" x14ac:dyDescent="0.25">
      <c r="C98" s="45"/>
      <c r="D98" s="45"/>
      <c r="E98" s="39"/>
      <c r="F98" s="40"/>
      <c r="G98" s="41"/>
      <c r="H98" s="42">
        <v>4</v>
      </c>
      <c r="I98" s="43"/>
      <c r="J98" s="43"/>
      <c r="K98" s="44" t="s">
        <v>65</v>
      </c>
      <c r="L98" s="109">
        <f t="shared" si="22"/>
        <v>0</v>
      </c>
      <c r="M98" s="109">
        <f t="shared" si="22"/>
        <v>0</v>
      </c>
      <c r="N98" s="109">
        <f t="shared" si="22"/>
        <v>0</v>
      </c>
      <c r="O98" s="179"/>
    </row>
    <row r="99" spans="1:15" ht="25.5" x14ac:dyDescent="0.25">
      <c r="C99" s="45"/>
      <c r="D99" s="45"/>
      <c r="E99" s="39"/>
      <c r="F99" s="40"/>
      <c r="G99" s="41"/>
      <c r="H99" s="42">
        <v>42</v>
      </c>
      <c r="I99" s="43"/>
      <c r="J99" s="43"/>
      <c r="K99" s="44" t="s">
        <v>66</v>
      </c>
      <c r="L99" s="109">
        <f>SUM(L100,L102)</f>
        <v>0</v>
      </c>
      <c r="M99" s="109">
        <f>SUM(M100,M102)</f>
        <v>0</v>
      </c>
      <c r="N99" s="109">
        <f>SUM(N100,N102)</f>
        <v>0</v>
      </c>
      <c r="O99" s="180"/>
    </row>
    <row r="100" spans="1:15" x14ac:dyDescent="0.25">
      <c r="C100" s="45"/>
      <c r="D100" s="45"/>
      <c r="E100" s="39"/>
      <c r="F100" s="40"/>
      <c r="G100" s="41"/>
      <c r="H100" s="42">
        <v>421</v>
      </c>
      <c r="I100" s="43"/>
      <c r="J100" s="43"/>
      <c r="K100" s="44" t="s">
        <v>114</v>
      </c>
      <c r="L100" s="109">
        <f t="shared" ref="L100:M100" si="23">SUM(L101)</f>
        <v>0</v>
      </c>
      <c r="M100" s="109">
        <f t="shared" si="23"/>
        <v>0</v>
      </c>
      <c r="N100" s="109">
        <f>SUM(N101)</f>
        <v>0</v>
      </c>
    </row>
    <row r="101" spans="1:15" x14ac:dyDescent="0.25">
      <c r="C101" s="45"/>
      <c r="D101" s="45"/>
      <c r="E101" s="39" t="s">
        <v>137</v>
      </c>
      <c r="F101" s="40">
        <v>121</v>
      </c>
      <c r="G101" s="41">
        <v>12</v>
      </c>
      <c r="H101" s="42">
        <v>4212</v>
      </c>
      <c r="I101" s="181">
        <v>7009</v>
      </c>
      <c r="J101" s="46">
        <v>922</v>
      </c>
      <c r="K101" s="44" t="s">
        <v>142</v>
      </c>
      <c r="L101" s="202"/>
      <c r="M101" s="202"/>
      <c r="N101" s="202"/>
      <c r="O101" s="49">
        <v>122</v>
      </c>
    </row>
    <row r="102" spans="1:15" x14ac:dyDescent="0.25">
      <c r="C102" s="45"/>
      <c r="D102" s="45"/>
      <c r="E102" s="39"/>
      <c r="F102" s="40"/>
      <c r="G102" s="41"/>
      <c r="H102" s="42">
        <v>422</v>
      </c>
      <c r="I102" s="43"/>
      <c r="J102" s="43"/>
      <c r="K102" s="44" t="s">
        <v>67</v>
      </c>
      <c r="L102" s="109">
        <f>SUM(L103:L107)</f>
        <v>0</v>
      </c>
      <c r="M102" s="109">
        <f>SUM(M103:M107)</f>
        <v>0</v>
      </c>
      <c r="N102" s="109">
        <f>SUM(N103:N107)</f>
        <v>0</v>
      </c>
      <c r="O102" s="18"/>
    </row>
    <row r="103" spans="1:15" x14ac:dyDescent="0.25">
      <c r="C103" s="45"/>
      <c r="D103" s="45"/>
      <c r="E103" s="39" t="s">
        <v>131</v>
      </c>
      <c r="F103" s="40">
        <v>121</v>
      </c>
      <c r="G103" s="41">
        <v>12</v>
      </c>
      <c r="H103" s="42">
        <v>4221</v>
      </c>
      <c r="I103" s="181">
        <v>7010</v>
      </c>
      <c r="J103" s="46">
        <v>923</v>
      </c>
      <c r="K103" s="44" t="s">
        <v>68</v>
      </c>
      <c r="L103" s="202"/>
      <c r="M103" s="202"/>
      <c r="N103" s="202"/>
      <c r="O103" s="49">
        <v>122</v>
      </c>
    </row>
    <row r="104" spans="1:15" x14ac:dyDescent="0.25">
      <c r="C104" s="45"/>
      <c r="D104" s="45"/>
      <c r="E104" s="39" t="s">
        <v>131</v>
      </c>
      <c r="F104" s="40">
        <v>121</v>
      </c>
      <c r="G104" s="41">
        <v>12</v>
      </c>
      <c r="H104" s="42">
        <v>4222</v>
      </c>
      <c r="I104" s="181">
        <v>7011</v>
      </c>
      <c r="J104" s="46">
        <v>924</v>
      </c>
      <c r="K104" s="44" t="s">
        <v>95</v>
      </c>
      <c r="L104" s="202"/>
      <c r="M104" s="202"/>
      <c r="N104" s="202"/>
      <c r="O104" s="49">
        <v>122</v>
      </c>
    </row>
    <row r="105" spans="1:15" x14ac:dyDescent="0.25">
      <c r="C105" s="45"/>
      <c r="D105" s="45"/>
      <c r="E105" s="39" t="s">
        <v>131</v>
      </c>
      <c r="F105" s="40">
        <v>121</v>
      </c>
      <c r="G105" s="41">
        <v>12</v>
      </c>
      <c r="H105" s="42">
        <v>4223</v>
      </c>
      <c r="I105" s="181">
        <v>7012</v>
      </c>
      <c r="J105" s="46">
        <v>925</v>
      </c>
      <c r="K105" s="44" t="s">
        <v>96</v>
      </c>
      <c r="L105" s="202"/>
      <c r="M105" s="202"/>
      <c r="N105" s="202"/>
      <c r="O105" s="49">
        <v>122</v>
      </c>
    </row>
    <row r="106" spans="1:15" x14ac:dyDescent="0.25">
      <c r="C106" s="45"/>
      <c r="D106" s="45"/>
      <c r="E106" s="39" t="s">
        <v>131</v>
      </c>
      <c r="F106" s="40">
        <v>121</v>
      </c>
      <c r="G106" s="41">
        <v>12</v>
      </c>
      <c r="H106" s="42">
        <v>4226</v>
      </c>
      <c r="I106" s="181">
        <v>7013</v>
      </c>
      <c r="J106" s="46">
        <v>926</v>
      </c>
      <c r="K106" s="44" t="s">
        <v>145</v>
      </c>
      <c r="L106" s="202"/>
      <c r="M106" s="202"/>
      <c r="N106" s="202"/>
      <c r="O106" s="49">
        <v>122</v>
      </c>
    </row>
    <row r="107" spans="1:15" ht="25.5" x14ac:dyDescent="0.25">
      <c r="C107" s="45"/>
      <c r="D107" s="45"/>
      <c r="E107" s="39" t="s">
        <v>131</v>
      </c>
      <c r="F107" s="40">
        <v>121</v>
      </c>
      <c r="G107" s="41">
        <v>12</v>
      </c>
      <c r="H107" s="42">
        <v>4227</v>
      </c>
      <c r="I107" s="181">
        <v>7014</v>
      </c>
      <c r="J107" s="46">
        <v>927</v>
      </c>
      <c r="K107" s="44" t="s">
        <v>97</v>
      </c>
      <c r="L107" s="202"/>
      <c r="M107" s="202"/>
      <c r="N107" s="202"/>
      <c r="O107" s="49">
        <v>122</v>
      </c>
    </row>
    <row r="108" spans="1:15" x14ac:dyDescent="0.25">
      <c r="A108" s="8">
        <f t="shared" ref="A108" si="24">H108</f>
        <v>0</v>
      </c>
      <c r="B108" s="9" t="str">
        <f t="shared" ref="B108" si="25">IF(J108&gt;0,G108," ")</f>
        <v xml:space="preserve"> </v>
      </c>
      <c r="C108" s="45" t="str">
        <f t="shared" ref="C108" si="26">IF(I108&gt;0,LEFT(E108,3),"  ")</f>
        <v xml:space="preserve">  </v>
      </c>
      <c r="D108" s="45" t="str">
        <f t="shared" ref="D108" si="27">IF(I108&gt;0,LEFT(E108,4),"  ")</f>
        <v xml:space="preserve">  </v>
      </c>
      <c r="E108" s="39"/>
      <c r="F108" s="40"/>
      <c r="G108" s="41"/>
      <c r="H108" s="42"/>
      <c r="I108" s="43"/>
      <c r="J108" s="43"/>
      <c r="K108" s="44"/>
      <c r="L108" s="109"/>
      <c r="M108" s="109"/>
      <c r="N108" s="109"/>
      <c r="O108" s="18"/>
    </row>
    <row r="109" spans="1:15" ht="43.5" customHeight="1" x14ac:dyDescent="0.25">
      <c r="A109" s="8" t="str">
        <f t="shared" si="5"/>
        <v>K 7007 09</v>
      </c>
      <c r="B109" s="9" t="str">
        <f t="shared" si="6"/>
        <v xml:space="preserve"> </v>
      </c>
      <c r="C109" s="45" t="str">
        <f t="shared" si="14"/>
        <v xml:space="preserve">  </v>
      </c>
      <c r="D109" s="45" t="str">
        <f t="shared" si="15"/>
        <v xml:space="preserve">  </v>
      </c>
      <c r="E109" s="33" t="s">
        <v>137</v>
      </c>
      <c r="F109" s="34">
        <v>121</v>
      </c>
      <c r="G109" s="35"/>
      <c r="H109" s="106" t="s">
        <v>154</v>
      </c>
      <c r="I109" s="43"/>
      <c r="J109" s="43"/>
      <c r="K109" s="38" t="s">
        <v>155</v>
      </c>
      <c r="L109" s="113">
        <f t="shared" ref="L109:N110" si="28">SUM(L110)</f>
        <v>0</v>
      </c>
      <c r="M109" s="113">
        <f t="shared" si="28"/>
        <v>0</v>
      </c>
      <c r="N109" s="113">
        <f t="shared" si="28"/>
        <v>0</v>
      </c>
      <c r="O109" s="18"/>
    </row>
    <row r="110" spans="1:15" x14ac:dyDescent="0.25">
      <c r="A110" s="8">
        <f t="shared" ref="A110:A177" si="29">H110</f>
        <v>3</v>
      </c>
      <c r="B110" s="9" t="str">
        <f t="shared" ref="B110:B177" si="30">IF(J110&gt;0,G110," ")</f>
        <v xml:space="preserve"> </v>
      </c>
      <c r="C110" s="45" t="str">
        <f t="shared" si="14"/>
        <v xml:space="preserve">  </v>
      </c>
      <c r="D110" s="45" t="str">
        <f t="shared" si="15"/>
        <v xml:space="preserve">  </v>
      </c>
      <c r="E110" s="39"/>
      <c r="F110" s="40"/>
      <c r="G110" s="41"/>
      <c r="H110" s="42">
        <v>3</v>
      </c>
      <c r="I110" s="43"/>
      <c r="J110" s="43"/>
      <c r="K110" s="44" t="s">
        <v>44</v>
      </c>
      <c r="L110" s="109">
        <f t="shared" si="28"/>
        <v>0</v>
      </c>
      <c r="M110" s="109">
        <f t="shared" si="28"/>
        <v>0</v>
      </c>
      <c r="N110" s="109">
        <f t="shared" si="28"/>
        <v>0</v>
      </c>
    </row>
    <row r="111" spans="1:15" x14ac:dyDescent="0.25">
      <c r="A111" s="8">
        <f t="shared" si="29"/>
        <v>32</v>
      </c>
      <c r="B111" s="9" t="str">
        <f t="shared" si="30"/>
        <v xml:space="preserve"> </v>
      </c>
      <c r="C111" s="45" t="str">
        <f t="shared" si="14"/>
        <v xml:space="preserve">  </v>
      </c>
      <c r="D111" s="45" t="str">
        <f t="shared" si="15"/>
        <v xml:space="preserve">  </v>
      </c>
      <c r="E111" s="39"/>
      <c r="F111" s="40"/>
      <c r="G111" s="41"/>
      <c r="H111" s="42">
        <v>32</v>
      </c>
      <c r="I111" s="43"/>
      <c r="J111" s="43"/>
      <c r="K111" s="44" t="s">
        <v>50</v>
      </c>
      <c r="L111" s="109">
        <f>SUM(L112)</f>
        <v>0</v>
      </c>
      <c r="M111" s="109">
        <f>SUM(M112)</f>
        <v>0</v>
      </c>
      <c r="N111" s="109">
        <f>SUM(N112)</f>
        <v>0</v>
      </c>
    </row>
    <row r="112" spans="1:15" x14ac:dyDescent="0.25">
      <c r="A112" s="8">
        <f t="shared" si="29"/>
        <v>323</v>
      </c>
      <c r="B112" s="9" t="str">
        <f t="shared" si="30"/>
        <v xml:space="preserve"> </v>
      </c>
      <c r="C112" s="45" t="str">
        <f t="shared" si="14"/>
        <v xml:space="preserve">  </v>
      </c>
      <c r="D112" s="45" t="str">
        <f t="shared" si="15"/>
        <v xml:space="preserve">  </v>
      </c>
      <c r="E112" s="39"/>
      <c r="F112" s="40"/>
      <c r="G112" s="41"/>
      <c r="H112" s="42">
        <v>323</v>
      </c>
      <c r="I112" s="43"/>
      <c r="J112" s="43"/>
      <c r="K112" s="44" t="s">
        <v>51</v>
      </c>
      <c r="L112" s="109">
        <f>SUM(L113:L114)</f>
        <v>0</v>
      </c>
      <c r="M112" s="109">
        <f>SUM(M113:M114)</f>
        <v>0</v>
      </c>
      <c r="N112" s="109">
        <f>SUM(N113:N114)</f>
        <v>0</v>
      </c>
      <c r="O112" s="18"/>
    </row>
    <row r="113" spans="1:15" ht="25.5" x14ac:dyDescent="0.25">
      <c r="A113" s="8">
        <f t="shared" si="29"/>
        <v>3232</v>
      </c>
      <c r="B113" s="9">
        <f t="shared" si="30"/>
        <v>12</v>
      </c>
      <c r="C113" s="45" t="str">
        <f t="shared" si="14"/>
        <v>092</v>
      </c>
      <c r="D113" s="45" t="str">
        <f t="shared" si="15"/>
        <v>0922</v>
      </c>
      <c r="E113" s="39" t="s">
        <v>137</v>
      </c>
      <c r="F113" s="40">
        <v>121</v>
      </c>
      <c r="G113" s="41">
        <v>12</v>
      </c>
      <c r="H113" s="42">
        <v>3232</v>
      </c>
      <c r="I113" s="46">
        <v>972</v>
      </c>
      <c r="J113" s="46">
        <v>972</v>
      </c>
      <c r="K113" s="44" t="s">
        <v>91</v>
      </c>
      <c r="L113" s="202"/>
      <c r="M113" s="202"/>
      <c r="N113" s="202"/>
      <c r="O113" s="49">
        <v>122</v>
      </c>
    </row>
    <row r="114" spans="1:15" x14ac:dyDescent="0.25">
      <c r="A114" s="8">
        <f t="shared" si="29"/>
        <v>3237</v>
      </c>
      <c r="B114" s="9">
        <f t="shared" si="30"/>
        <v>12</v>
      </c>
      <c r="C114" s="45" t="str">
        <f t="shared" si="14"/>
        <v>092</v>
      </c>
      <c r="D114" s="45" t="str">
        <f t="shared" si="15"/>
        <v>0922</v>
      </c>
      <c r="E114" s="39" t="s">
        <v>137</v>
      </c>
      <c r="F114" s="40">
        <v>121</v>
      </c>
      <c r="G114" s="41">
        <v>12</v>
      </c>
      <c r="H114" s="42">
        <v>3237</v>
      </c>
      <c r="I114" s="181">
        <v>7015</v>
      </c>
      <c r="J114" s="46">
        <v>972</v>
      </c>
      <c r="K114" s="44" t="s">
        <v>64</v>
      </c>
      <c r="L114" s="202"/>
      <c r="M114" s="202"/>
      <c r="N114" s="202"/>
      <c r="O114" s="49">
        <v>122</v>
      </c>
    </row>
    <row r="115" spans="1:15" x14ac:dyDescent="0.25">
      <c r="A115" s="8">
        <f t="shared" si="29"/>
        <v>0</v>
      </c>
      <c r="B115" s="9" t="str">
        <f t="shared" si="30"/>
        <v xml:space="preserve"> </v>
      </c>
      <c r="C115" s="45" t="str">
        <f t="shared" si="14"/>
        <v xml:space="preserve">  </v>
      </c>
      <c r="D115" s="45" t="str">
        <f t="shared" si="15"/>
        <v xml:space="preserve">  </v>
      </c>
      <c r="E115" s="39"/>
      <c r="F115" s="40"/>
      <c r="G115" s="41"/>
      <c r="H115" s="42"/>
      <c r="I115" s="43"/>
      <c r="J115" s="43"/>
      <c r="K115" s="44"/>
      <c r="L115" s="109"/>
      <c r="M115" s="109"/>
      <c r="N115" s="109"/>
      <c r="O115" s="18"/>
    </row>
    <row r="116" spans="1:15" ht="38.25" x14ac:dyDescent="0.25">
      <c r="A116" s="8" t="str">
        <f t="shared" si="29"/>
        <v>A 7007 05</v>
      </c>
      <c r="B116" s="9" t="str">
        <f t="shared" si="30"/>
        <v xml:space="preserve"> </v>
      </c>
      <c r="C116" s="45" t="str">
        <f t="shared" si="14"/>
        <v xml:space="preserve">  </v>
      </c>
      <c r="D116" s="45" t="str">
        <f t="shared" si="15"/>
        <v xml:space="preserve">  </v>
      </c>
      <c r="E116" s="33" t="s">
        <v>137</v>
      </c>
      <c r="F116" s="34">
        <v>122</v>
      </c>
      <c r="G116" s="35"/>
      <c r="H116" s="36" t="s">
        <v>156</v>
      </c>
      <c r="I116" s="43"/>
      <c r="J116" s="43"/>
      <c r="K116" s="38" t="s">
        <v>157</v>
      </c>
      <c r="L116" s="114">
        <f>SUM(L117)</f>
        <v>0</v>
      </c>
      <c r="M116" s="114">
        <f>SUM(M117)</f>
        <v>0</v>
      </c>
      <c r="N116" s="114">
        <f>SUM(N117)</f>
        <v>0</v>
      </c>
    </row>
    <row r="117" spans="1:15" x14ac:dyDescent="0.25">
      <c r="A117" s="8">
        <f t="shared" si="29"/>
        <v>3</v>
      </c>
      <c r="B117" s="9" t="str">
        <f t="shared" si="30"/>
        <v xml:space="preserve"> </v>
      </c>
      <c r="C117" s="45" t="str">
        <f t="shared" si="14"/>
        <v xml:space="preserve">  </v>
      </c>
      <c r="D117" s="45" t="str">
        <f t="shared" si="15"/>
        <v xml:space="preserve">  </v>
      </c>
      <c r="E117" s="39"/>
      <c r="F117" s="40"/>
      <c r="G117" s="41"/>
      <c r="H117" s="42">
        <v>3</v>
      </c>
      <c r="I117" s="43"/>
      <c r="J117" s="43"/>
      <c r="K117" s="44" t="s">
        <v>44</v>
      </c>
      <c r="L117" s="109">
        <f>SUM(L118,L147,L152)</f>
        <v>0</v>
      </c>
      <c r="M117" s="109">
        <f t="shared" ref="M117:N117" si="31">SUM(M118,M147,M152)</f>
        <v>0</v>
      </c>
      <c r="N117" s="109">
        <f t="shared" si="31"/>
        <v>0</v>
      </c>
    </row>
    <row r="118" spans="1:15" x14ac:dyDescent="0.25">
      <c r="A118" s="8">
        <f t="shared" si="29"/>
        <v>32</v>
      </c>
      <c r="B118" s="9" t="str">
        <f t="shared" si="30"/>
        <v xml:space="preserve"> </v>
      </c>
      <c r="C118" s="45" t="str">
        <f t="shared" si="14"/>
        <v xml:space="preserve">  </v>
      </c>
      <c r="D118" s="45" t="str">
        <f t="shared" si="15"/>
        <v xml:space="preserve">  </v>
      </c>
      <c r="E118" s="39"/>
      <c r="F118" s="40"/>
      <c r="G118" s="41"/>
      <c r="H118" s="42">
        <v>32</v>
      </c>
      <c r="I118" s="43"/>
      <c r="J118" s="43"/>
      <c r="K118" s="44" t="s">
        <v>50</v>
      </c>
      <c r="L118" s="109">
        <f>SUM(L119,L123,L129,L139,L141)</f>
        <v>0</v>
      </c>
      <c r="M118" s="109">
        <f>SUM(M119,M123,M129,M139,M141)</f>
        <v>0</v>
      </c>
      <c r="N118" s="109">
        <f>SUM(N119,N123,N129,N139,N141)</f>
        <v>0</v>
      </c>
      <c r="O118" s="18"/>
    </row>
    <row r="119" spans="1:15" x14ac:dyDescent="0.25">
      <c r="A119" s="8">
        <f t="shared" si="29"/>
        <v>321</v>
      </c>
      <c r="B119" s="9" t="str">
        <f t="shared" si="30"/>
        <v xml:space="preserve"> </v>
      </c>
      <c r="C119" s="45" t="str">
        <f t="shared" si="14"/>
        <v xml:space="preserve">  </v>
      </c>
      <c r="D119" s="45" t="str">
        <f t="shared" si="15"/>
        <v xml:space="preserve">  </v>
      </c>
      <c r="E119" s="39"/>
      <c r="F119" s="40"/>
      <c r="G119" s="41"/>
      <c r="H119" s="42">
        <v>321</v>
      </c>
      <c r="I119" s="43"/>
      <c r="J119" s="43"/>
      <c r="K119" s="44" t="s">
        <v>69</v>
      </c>
      <c r="L119" s="109">
        <f>SUM(L120:L122)</f>
        <v>0</v>
      </c>
      <c r="M119" s="109">
        <f>SUM(M120:M122)</f>
        <v>0</v>
      </c>
      <c r="N119" s="109">
        <f>SUM(N120:N122)</f>
        <v>0</v>
      </c>
      <c r="O119" s="4"/>
    </row>
    <row r="120" spans="1:15" x14ac:dyDescent="0.25">
      <c r="A120" s="8">
        <f t="shared" si="29"/>
        <v>3211</v>
      </c>
      <c r="B120" s="9">
        <f t="shared" si="30"/>
        <v>12</v>
      </c>
      <c r="C120" s="45" t="str">
        <f t="shared" si="14"/>
        <v>092</v>
      </c>
      <c r="D120" s="45" t="str">
        <f t="shared" si="15"/>
        <v>0922</v>
      </c>
      <c r="E120" s="39" t="s">
        <v>137</v>
      </c>
      <c r="F120" s="40">
        <v>122</v>
      </c>
      <c r="G120" s="41">
        <v>12</v>
      </c>
      <c r="H120" s="42">
        <v>3211</v>
      </c>
      <c r="I120" s="46">
        <v>973</v>
      </c>
      <c r="J120" s="46">
        <v>973</v>
      </c>
      <c r="K120" s="44" t="s">
        <v>70</v>
      </c>
      <c r="L120" s="202"/>
      <c r="M120" s="202"/>
      <c r="N120" s="202"/>
      <c r="O120" s="18">
        <v>122</v>
      </c>
    </row>
    <row r="121" spans="1:15" x14ac:dyDescent="0.25">
      <c r="A121" s="8">
        <f t="shared" si="29"/>
        <v>3213</v>
      </c>
      <c r="B121" s="9">
        <f t="shared" si="30"/>
        <v>12</v>
      </c>
      <c r="C121" s="45" t="str">
        <f t="shared" si="14"/>
        <v>092</v>
      </c>
      <c r="D121" s="45" t="str">
        <f t="shared" si="15"/>
        <v>0922</v>
      </c>
      <c r="E121" s="39" t="s">
        <v>137</v>
      </c>
      <c r="F121" s="40">
        <v>122</v>
      </c>
      <c r="G121" s="41">
        <v>12</v>
      </c>
      <c r="H121" s="42">
        <v>3213</v>
      </c>
      <c r="I121" s="46">
        <v>974</v>
      </c>
      <c r="J121" s="46">
        <v>974</v>
      </c>
      <c r="K121" s="44" t="s">
        <v>84</v>
      </c>
      <c r="L121" s="202"/>
      <c r="M121" s="202"/>
      <c r="N121" s="202"/>
      <c r="O121" s="18">
        <v>122</v>
      </c>
    </row>
    <row r="122" spans="1:15" ht="25.5" x14ac:dyDescent="0.25">
      <c r="A122" s="8">
        <f t="shared" si="29"/>
        <v>3214</v>
      </c>
      <c r="B122" s="9">
        <f t="shared" si="30"/>
        <v>12</v>
      </c>
      <c r="C122" s="45" t="str">
        <f t="shared" si="14"/>
        <v>092</v>
      </c>
      <c r="D122" s="45" t="str">
        <f t="shared" si="15"/>
        <v>0922</v>
      </c>
      <c r="E122" s="39" t="s">
        <v>137</v>
      </c>
      <c r="F122" s="40">
        <v>122</v>
      </c>
      <c r="G122" s="41">
        <v>12</v>
      </c>
      <c r="H122" s="42">
        <v>3214</v>
      </c>
      <c r="I122" s="46">
        <v>975</v>
      </c>
      <c r="J122" s="46">
        <v>975</v>
      </c>
      <c r="K122" s="44" t="s">
        <v>71</v>
      </c>
      <c r="L122" s="202"/>
      <c r="M122" s="202"/>
      <c r="N122" s="202"/>
      <c r="O122" s="18">
        <v>122</v>
      </c>
    </row>
    <row r="123" spans="1:15" x14ac:dyDescent="0.25">
      <c r="A123" s="8">
        <f t="shared" si="29"/>
        <v>322</v>
      </c>
      <c r="B123" s="9" t="str">
        <f t="shared" si="30"/>
        <v xml:space="preserve"> </v>
      </c>
      <c r="C123" s="45" t="str">
        <f t="shared" si="14"/>
        <v xml:space="preserve">  </v>
      </c>
      <c r="D123" s="45" t="str">
        <f t="shared" si="15"/>
        <v xml:space="preserve">  </v>
      </c>
      <c r="E123" s="39"/>
      <c r="F123" s="40"/>
      <c r="G123" s="41"/>
      <c r="H123" s="42">
        <v>322</v>
      </c>
      <c r="I123" s="43"/>
      <c r="J123" s="43"/>
      <c r="K123" s="44" t="s">
        <v>72</v>
      </c>
      <c r="L123" s="109">
        <f>SUM(L124:L128)</f>
        <v>0</v>
      </c>
      <c r="M123" s="109">
        <f>SUM(M124:M128)</f>
        <v>0</v>
      </c>
      <c r="N123" s="109">
        <f>SUM(N124:N128)</f>
        <v>0</v>
      </c>
      <c r="O123" s="18"/>
    </row>
    <row r="124" spans="1:15" ht="25.5" x14ac:dyDescent="0.25">
      <c r="A124" s="8">
        <f t="shared" si="29"/>
        <v>3221</v>
      </c>
      <c r="B124" s="9">
        <f t="shared" si="30"/>
        <v>12</v>
      </c>
      <c r="C124" s="45" t="str">
        <f t="shared" si="14"/>
        <v>092</v>
      </c>
      <c r="D124" s="45" t="str">
        <f t="shared" si="15"/>
        <v>0922</v>
      </c>
      <c r="E124" s="39" t="s">
        <v>137</v>
      </c>
      <c r="F124" s="40">
        <v>122</v>
      </c>
      <c r="G124" s="41">
        <v>12</v>
      </c>
      <c r="H124" s="42">
        <v>3221</v>
      </c>
      <c r="I124" s="46">
        <v>976</v>
      </c>
      <c r="J124" s="46">
        <v>976</v>
      </c>
      <c r="K124" s="44" t="s">
        <v>73</v>
      </c>
      <c r="L124" s="202"/>
      <c r="M124" s="202"/>
      <c r="N124" s="202"/>
      <c r="O124" s="18">
        <v>122</v>
      </c>
    </row>
    <row r="125" spans="1:15" x14ac:dyDescent="0.25">
      <c r="A125" s="8">
        <f t="shared" si="29"/>
        <v>3222</v>
      </c>
      <c r="B125" s="9">
        <f t="shared" si="30"/>
        <v>12</v>
      </c>
      <c r="C125" s="45" t="str">
        <f t="shared" si="14"/>
        <v>092</v>
      </c>
      <c r="D125" s="45" t="str">
        <f t="shared" si="15"/>
        <v>0922</v>
      </c>
      <c r="E125" s="39" t="s">
        <v>137</v>
      </c>
      <c r="F125" s="40">
        <v>122</v>
      </c>
      <c r="G125" s="41">
        <v>12</v>
      </c>
      <c r="H125" s="42">
        <v>3222</v>
      </c>
      <c r="I125" s="46">
        <v>977</v>
      </c>
      <c r="J125" s="46">
        <v>977</v>
      </c>
      <c r="K125" s="44" t="s">
        <v>118</v>
      </c>
      <c r="L125" s="202"/>
      <c r="M125" s="202"/>
      <c r="N125" s="202"/>
      <c r="O125" s="18">
        <v>122</v>
      </c>
    </row>
    <row r="126" spans="1:15" ht="25.5" x14ac:dyDescent="0.25">
      <c r="A126" s="8">
        <f t="shared" si="29"/>
        <v>3224</v>
      </c>
      <c r="B126" s="9">
        <f t="shared" si="30"/>
        <v>12</v>
      </c>
      <c r="C126" s="45" t="str">
        <f t="shared" si="14"/>
        <v>092</v>
      </c>
      <c r="D126" s="45" t="str">
        <f t="shared" si="15"/>
        <v>0922</v>
      </c>
      <c r="E126" s="39" t="s">
        <v>137</v>
      </c>
      <c r="F126" s="40">
        <v>122</v>
      </c>
      <c r="G126" s="41">
        <v>12</v>
      </c>
      <c r="H126" s="42">
        <v>3224</v>
      </c>
      <c r="I126" s="46">
        <v>978</v>
      </c>
      <c r="J126" s="46">
        <v>978</v>
      </c>
      <c r="K126" s="44" t="s">
        <v>85</v>
      </c>
      <c r="L126" s="202"/>
      <c r="M126" s="202"/>
      <c r="N126" s="202"/>
      <c r="O126" s="18">
        <v>122</v>
      </c>
    </row>
    <row r="127" spans="1:15" x14ac:dyDescent="0.25">
      <c r="A127" s="8">
        <f t="shared" si="29"/>
        <v>3225</v>
      </c>
      <c r="B127" s="9">
        <f t="shared" si="30"/>
        <v>12</v>
      </c>
      <c r="C127" s="45" t="str">
        <f t="shared" si="14"/>
        <v>092</v>
      </c>
      <c r="D127" s="45" t="str">
        <f t="shared" si="15"/>
        <v>0922</v>
      </c>
      <c r="E127" s="39" t="s">
        <v>137</v>
      </c>
      <c r="F127" s="40">
        <v>122</v>
      </c>
      <c r="G127" s="41">
        <v>12</v>
      </c>
      <c r="H127" s="42">
        <v>3225</v>
      </c>
      <c r="I127" s="46">
        <v>979</v>
      </c>
      <c r="J127" s="46">
        <v>979</v>
      </c>
      <c r="K127" s="44" t="s">
        <v>75</v>
      </c>
      <c r="L127" s="202"/>
      <c r="M127" s="202"/>
      <c r="N127" s="202"/>
      <c r="O127" s="18">
        <v>122</v>
      </c>
    </row>
    <row r="128" spans="1:15" ht="25.5" x14ac:dyDescent="0.25">
      <c r="A128" s="8">
        <f t="shared" si="29"/>
        <v>3227</v>
      </c>
      <c r="B128" s="9">
        <f t="shared" si="30"/>
        <v>12</v>
      </c>
      <c r="C128" s="45" t="str">
        <f t="shared" si="14"/>
        <v>092</v>
      </c>
      <c r="D128" s="45" t="str">
        <f t="shared" si="15"/>
        <v>0922</v>
      </c>
      <c r="E128" s="39" t="s">
        <v>137</v>
      </c>
      <c r="F128" s="40">
        <v>122</v>
      </c>
      <c r="G128" s="41">
        <v>12</v>
      </c>
      <c r="H128" s="42">
        <v>3227</v>
      </c>
      <c r="I128" s="46">
        <v>980</v>
      </c>
      <c r="J128" s="46">
        <v>980</v>
      </c>
      <c r="K128" s="44" t="s">
        <v>103</v>
      </c>
      <c r="L128" s="202"/>
      <c r="M128" s="202"/>
      <c r="N128" s="202"/>
      <c r="O128" s="18">
        <v>122</v>
      </c>
    </row>
    <row r="129" spans="1:15" x14ac:dyDescent="0.25">
      <c r="A129" s="8">
        <f t="shared" si="29"/>
        <v>323</v>
      </c>
      <c r="B129" s="9" t="str">
        <f t="shared" si="30"/>
        <v xml:space="preserve"> </v>
      </c>
      <c r="C129" s="45" t="str">
        <f t="shared" si="14"/>
        <v xml:space="preserve">  </v>
      </c>
      <c r="D129" s="45" t="str">
        <f t="shared" si="15"/>
        <v xml:space="preserve">  </v>
      </c>
      <c r="E129" s="39"/>
      <c r="F129" s="40"/>
      <c r="G129" s="41"/>
      <c r="H129" s="42">
        <v>323</v>
      </c>
      <c r="I129" s="43"/>
      <c r="J129" s="43"/>
      <c r="K129" s="44" t="s">
        <v>51</v>
      </c>
      <c r="L129" s="109">
        <f>SUM(L130:L138)</f>
        <v>0</v>
      </c>
      <c r="M129" s="109">
        <f>SUM(M130:M138)</f>
        <v>0</v>
      </c>
      <c r="N129" s="109">
        <f>SUM(N130:N138)</f>
        <v>0</v>
      </c>
      <c r="O129" s="18"/>
    </row>
    <row r="130" spans="1:15" x14ac:dyDescent="0.25">
      <c r="A130" s="8">
        <f t="shared" si="29"/>
        <v>3231</v>
      </c>
      <c r="B130" s="9">
        <f t="shared" si="30"/>
        <v>12</v>
      </c>
      <c r="C130" s="45" t="str">
        <f t="shared" si="14"/>
        <v>092</v>
      </c>
      <c r="D130" s="45" t="str">
        <f t="shared" si="15"/>
        <v>0922</v>
      </c>
      <c r="E130" s="39" t="s">
        <v>137</v>
      </c>
      <c r="F130" s="40">
        <v>122</v>
      </c>
      <c r="G130" s="41">
        <v>12</v>
      </c>
      <c r="H130" s="42">
        <v>3231</v>
      </c>
      <c r="I130" s="46">
        <v>981</v>
      </c>
      <c r="J130" s="46">
        <v>981</v>
      </c>
      <c r="K130" s="44" t="s">
        <v>52</v>
      </c>
      <c r="L130" s="202"/>
      <c r="M130" s="202"/>
      <c r="N130" s="202"/>
      <c r="O130" s="18">
        <v>122</v>
      </c>
    </row>
    <row r="131" spans="1:15" ht="25.5" x14ac:dyDescent="0.25">
      <c r="A131" s="8">
        <f t="shared" si="29"/>
        <v>3232</v>
      </c>
      <c r="B131" s="9">
        <f t="shared" si="30"/>
        <v>12</v>
      </c>
      <c r="C131" s="45" t="str">
        <f t="shared" si="14"/>
        <v>092</v>
      </c>
      <c r="D131" s="45" t="str">
        <f t="shared" si="15"/>
        <v>0922</v>
      </c>
      <c r="E131" s="39" t="s">
        <v>137</v>
      </c>
      <c r="F131" s="40">
        <v>122</v>
      </c>
      <c r="G131" s="41">
        <v>12</v>
      </c>
      <c r="H131" s="42">
        <v>3232</v>
      </c>
      <c r="I131" s="46">
        <v>982</v>
      </c>
      <c r="J131" s="46">
        <v>982</v>
      </c>
      <c r="K131" s="44" t="s">
        <v>91</v>
      </c>
      <c r="L131" s="202"/>
      <c r="M131" s="202"/>
      <c r="N131" s="202"/>
      <c r="O131" s="18">
        <v>122</v>
      </c>
    </row>
    <row r="132" spans="1:15" x14ac:dyDescent="0.25">
      <c r="A132" s="8">
        <f t="shared" si="29"/>
        <v>3233</v>
      </c>
      <c r="B132" s="9">
        <f t="shared" si="30"/>
        <v>12</v>
      </c>
      <c r="C132" s="45" t="str">
        <f t="shared" si="14"/>
        <v>092</v>
      </c>
      <c r="D132" s="45" t="str">
        <f t="shared" si="15"/>
        <v>0922</v>
      </c>
      <c r="E132" s="39" t="s">
        <v>137</v>
      </c>
      <c r="F132" s="40">
        <v>122</v>
      </c>
      <c r="G132" s="41">
        <v>12</v>
      </c>
      <c r="H132" s="42">
        <v>3233</v>
      </c>
      <c r="I132" s="46">
        <v>983</v>
      </c>
      <c r="J132" s="46">
        <v>983</v>
      </c>
      <c r="K132" s="44" t="s">
        <v>53</v>
      </c>
      <c r="L132" s="202"/>
      <c r="M132" s="202"/>
      <c r="N132" s="202"/>
      <c r="O132" s="18">
        <v>122</v>
      </c>
    </row>
    <row r="133" spans="1:15" x14ac:dyDescent="0.25">
      <c r="A133" s="8">
        <f t="shared" si="29"/>
        <v>3234</v>
      </c>
      <c r="B133" s="9">
        <f t="shared" si="30"/>
        <v>12</v>
      </c>
      <c r="C133" s="45" t="str">
        <f t="shared" si="14"/>
        <v>092</v>
      </c>
      <c r="D133" s="45" t="str">
        <f t="shared" si="15"/>
        <v>0922</v>
      </c>
      <c r="E133" s="39" t="s">
        <v>137</v>
      </c>
      <c r="F133" s="40">
        <v>122</v>
      </c>
      <c r="G133" s="41">
        <v>12</v>
      </c>
      <c r="H133" s="42">
        <v>3234</v>
      </c>
      <c r="I133" s="46">
        <v>984</v>
      </c>
      <c r="J133" s="46">
        <v>984</v>
      </c>
      <c r="K133" s="44" t="s">
        <v>76</v>
      </c>
      <c r="L133" s="202"/>
      <c r="M133" s="202"/>
      <c r="N133" s="202"/>
      <c r="O133" s="18">
        <v>122</v>
      </c>
    </row>
    <row r="134" spans="1:15" x14ac:dyDescent="0.25">
      <c r="A134" s="8">
        <f t="shared" si="29"/>
        <v>3235</v>
      </c>
      <c r="B134" s="9">
        <f t="shared" si="30"/>
        <v>12</v>
      </c>
      <c r="C134" s="45" t="str">
        <f t="shared" si="14"/>
        <v>092</v>
      </c>
      <c r="D134" s="45" t="str">
        <f t="shared" si="15"/>
        <v>0922</v>
      </c>
      <c r="E134" s="39" t="s">
        <v>137</v>
      </c>
      <c r="F134" s="40">
        <v>122</v>
      </c>
      <c r="G134" s="41">
        <v>12</v>
      </c>
      <c r="H134" s="42">
        <v>3235</v>
      </c>
      <c r="I134" s="46">
        <v>985</v>
      </c>
      <c r="J134" s="46">
        <v>985</v>
      </c>
      <c r="K134" s="44" t="s">
        <v>54</v>
      </c>
      <c r="L134" s="202"/>
      <c r="M134" s="202"/>
      <c r="N134" s="202"/>
      <c r="O134" s="18">
        <v>122</v>
      </c>
    </row>
    <row r="135" spans="1:15" x14ac:dyDescent="0.25">
      <c r="A135" s="8">
        <f t="shared" si="29"/>
        <v>3236</v>
      </c>
      <c r="B135" s="9">
        <f t="shared" si="30"/>
        <v>12</v>
      </c>
      <c r="C135" s="45" t="str">
        <f t="shared" si="14"/>
        <v>092</v>
      </c>
      <c r="D135" s="45" t="str">
        <f t="shared" si="15"/>
        <v>0922</v>
      </c>
      <c r="E135" s="39" t="s">
        <v>137</v>
      </c>
      <c r="F135" s="40">
        <v>122</v>
      </c>
      <c r="G135" s="41">
        <v>12</v>
      </c>
      <c r="H135" s="42">
        <v>3236</v>
      </c>
      <c r="I135" s="46">
        <v>986</v>
      </c>
      <c r="J135" s="46">
        <v>986</v>
      </c>
      <c r="K135" s="44" t="s">
        <v>104</v>
      </c>
      <c r="L135" s="202"/>
      <c r="M135" s="202"/>
      <c r="N135" s="202"/>
      <c r="O135" s="18">
        <v>122</v>
      </c>
    </row>
    <row r="136" spans="1:15" x14ac:dyDescent="0.25">
      <c r="A136" s="8">
        <f t="shared" si="29"/>
        <v>3237</v>
      </c>
      <c r="B136" s="9">
        <f t="shared" si="30"/>
        <v>12</v>
      </c>
      <c r="C136" s="45" t="str">
        <f t="shared" si="14"/>
        <v>092</v>
      </c>
      <c r="D136" s="45" t="str">
        <f t="shared" si="15"/>
        <v>0922</v>
      </c>
      <c r="E136" s="39" t="s">
        <v>137</v>
      </c>
      <c r="F136" s="40">
        <v>122</v>
      </c>
      <c r="G136" s="41">
        <v>12</v>
      </c>
      <c r="H136" s="42">
        <v>3237</v>
      </c>
      <c r="I136" s="46">
        <v>987</v>
      </c>
      <c r="J136" s="46">
        <v>987</v>
      </c>
      <c r="K136" s="44" t="s">
        <v>55</v>
      </c>
      <c r="L136" s="202"/>
      <c r="M136" s="202"/>
      <c r="N136" s="202"/>
      <c r="O136" s="18">
        <v>122</v>
      </c>
    </row>
    <row r="137" spans="1:15" x14ac:dyDescent="0.25">
      <c r="A137" s="8">
        <f t="shared" si="29"/>
        <v>3238</v>
      </c>
      <c r="B137" s="9">
        <f t="shared" si="30"/>
        <v>12</v>
      </c>
      <c r="C137" s="45" t="str">
        <f t="shared" si="14"/>
        <v>092</v>
      </c>
      <c r="D137" s="45" t="str">
        <f t="shared" si="15"/>
        <v>0922</v>
      </c>
      <c r="E137" s="39" t="s">
        <v>137</v>
      </c>
      <c r="F137" s="40">
        <v>122</v>
      </c>
      <c r="G137" s="41">
        <v>12</v>
      </c>
      <c r="H137" s="42">
        <v>3238</v>
      </c>
      <c r="I137" s="46">
        <v>988</v>
      </c>
      <c r="J137" s="46">
        <v>988</v>
      </c>
      <c r="K137" s="44" t="s">
        <v>109</v>
      </c>
      <c r="L137" s="202"/>
      <c r="M137" s="202"/>
      <c r="N137" s="202"/>
      <c r="O137" s="18">
        <v>122</v>
      </c>
    </row>
    <row r="138" spans="1:15" x14ac:dyDescent="0.25">
      <c r="A138" s="8">
        <f t="shared" si="29"/>
        <v>3239</v>
      </c>
      <c r="B138" s="9">
        <f t="shared" si="30"/>
        <v>12</v>
      </c>
      <c r="C138" s="45" t="str">
        <f t="shared" si="14"/>
        <v>092</v>
      </c>
      <c r="D138" s="45" t="str">
        <f t="shared" si="15"/>
        <v>0922</v>
      </c>
      <c r="E138" s="39" t="s">
        <v>137</v>
      </c>
      <c r="F138" s="40">
        <v>122</v>
      </c>
      <c r="G138" s="41">
        <v>12</v>
      </c>
      <c r="H138" s="42">
        <v>3239</v>
      </c>
      <c r="I138" s="46">
        <v>989</v>
      </c>
      <c r="J138" s="46">
        <v>989</v>
      </c>
      <c r="K138" s="44" t="s">
        <v>56</v>
      </c>
      <c r="L138" s="202"/>
      <c r="M138" s="202"/>
      <c r="N138" s="202"/>
      <c r="O138" s="18">
        <v>122</v>
      </c>
    </row>
    <row r="139" spans="1:15" ht="25.5" x14ac:dyDescent="0.25">
      <c r="A139" s="8">
        <f t="shared" si="29"/>
        <v>324</v>
      </c>
      <c r="B139" s="9" t="str">
        <f t="shared" si="30"/>
        <v xml:space="preserve"> </v>
      </c>
      <c r="C139" s="45" t="str">
        <f t="shared" si="14"/>
        <v xml:space="preserve">  </v>
      </c>
      <c r="D139" s="45" t="str">
        <f t="shared" si="15"/>
        <v xml:space="preserve">  </v>
      </c>
      <c r="E139" s="39"/>
      <c r="F139" s="40"/>
      <c r="G139" s="41"/>
      <c r="H139" s="42">
        <v>324</v>
      </c>
      <c r="I139" s="43"/>
      <c r="J139" s="43"/>
      <c r="K139" s="44" t="s">
        <v>86</v>
      </c>
      <c r="L139" s="109">
        <f>SUM(L140)</f>
        <v>0</v>
      </c>
      <c r="M139" s="109">
        <f>SUM(M140)</f>
        <v>0</v>
      </c>
      <c r="N139" s="109">
        <f>SUM(N140)</f>
        <v>0</v>
      </c>
      <c r="O139" s="18"/>
    </row>
    <row r="140" spans="1:15" ht="25.5" x14ac:dyDescent="0.25">
      <c r="A140" s="8">
        <f t="shared" si="29"/>
        <v>3241</v>
      </c>
      <c r="B140" s="9">
        <f t="shared" si="30"/>
        <v>12</v>
      </c>
      <c r="C140" s="45" t="str">
        <f t="shared" si="14"/>
        <v>092</v>
      </c>
      <c r="D140" s="45" t="str">
        <f t="shared" si="15"/>
        <v>0922</v>
      </c>
      <c r="E140" s="39" t="s">
        <v>137</v>
      </c>
      <c r="F140" s="40">
        <v>122</v>
      </c>
      <c r="G140" s="41">
        <v>12</v>
      </c>
      <c r="H140" s="42">
        <v>3241</v>
      </c>
      <c r="I140" s="46">
        <v>990</v>
      </c>
      <c r="J140" s="46">
        <v>990</v>
      </c>
      <c r="K140" s="44" t="s">
        <v>86</v>
      </c>
      <c r="L140" s="202"/>
      <c r="M140" s="202"/>
      <c r="N140" s="202"/>
      <c r="O140" s="18">
        <v>122</v>
      </c>
    </row>
    <row r="141" spans="1:15" ht="25.5" x14ac:dyDescent="0.25">
      <c r="A141" s="8">
        <f t="shared" si="29"/>
        <v>329</v>
      </c>
      <c r="B141" s="9" t="str">
        <f t="shared" si="30"/>
        <v xml:space="preserve"> </v>
      </c>
      <c r="C141" s="45" t="str">
        <f t="shared" si="14"/>
        <v xml:space="preserve">  </v>
      </c>
      <c r="D141" s="45" t="str">
        <f t="shared" si="15"/>
        <v xml:space="preserve">  </v>
      </c>
      <c r="E141" s="39"/>
      <c r="F141" s="40"/>
      <c r="G141" s="41"/>
      <c r="H141" s="42">
        <v>329</v>
      </c>
      <c r="I141" s="43"/>
      <c r="J141" s="43"/>
      <c r="K141" s="44" t="s">
        <v>57</v>
      </c>
      <c r="L141" s="109">
        <f>SUM(L142:L146)</f>
        <v>0</v>
      </c>
      <c r="M141" s="109">
        <f>SUM(M142:M146)</f>
        <v>0</v>
      </c>
      <c r="N141" s="109">
        <f>SUM(N142:N146)</f>
        <v>0</v>
      </c>
    </row>
    <row r="142" spans="1:15" x14ac:dyDescent="0.25">
      <c r="A142" s="8">
        <f t="shared" si="29"/>
        <v>3292</v>
      </c>
      <c r="B142" s="9">
        <f t="shared" si="30"/>
        <v>12</v>
      </c>
      <c r="C142" s="45" t="str">
        <f t="shared" si="14"/>
        <v>092</v>
      </c>
      <c r="D142" s="45" t="str">
        <f t="shared" si="15"/>
        <v>0922</v>
      </c>
      <c r="E142" s="39" t="s">
        <v>137</v>
      </c>
      <c r="F142" s="40">
        <v>122</v>
      </c>
      <c r="G142" s="41">
        <v>12</v>
      </c>
      <c r="H142" s="42">
        <v>3292</v>
      </c>
      <c r="I142" s="46">
        <v>991</v>
      </c>
      <c r="J142" s="46">
        <v>991</v>
      </c>
      <c r="K142" s="44" t="s">
        <v>87</v>
      </c>
      <c r="L142" s="202"/>
      <c r="M142" s="202"/>
      <c r="N142" s="202"/>
      <c r="O142" s="18">
        <v>122</v>
      </c>
    </row>
    <row r="143" spans="1:15" x14ac:dyDescent="0.25">
      <c r="A143" s="8">
        <f t="shared" si="29"/>
        <v>3293</v>
      </c>
      <c r="B143" s="9">
        <f t="shared" si="30"/>
        <v>12</v>
      </c>
      <c r="C143" s="45" t="str">
        <f t="shared" si="14"/>
        <v>092</v>
      </c>
      <c r="D143" s="45" t="str">
        <f t="shared" si="15"/>
        <v>0922</v>
      </c>
      <c r="E143" s="39" t="s">
        <v>137</v>
      </c>
      <c r="F143" s="40">
        <v>122</v>
      </c>
      <c r="G143" s="41">
        <v>12</v>
      </c>
      <c r="H143" s="42">
        <v>3293</v>
      </c>
      <c r="I143" s="46">
        <v>992</v>
      </c>
      <c r="J143" s="46">
        <v>992</v>
      </c>
      <c r="K143" s="44" t="s">
        <v>59</v>
      </c>
      <c r="L143" s="202"/>
      <c r="M143" s="202"/>
      <c r="N143" s="202"/>
      <c r="O143" s="18">
        <v>122</v>
      </c>
    </row>
    <row r="144" spans="1:15" x14ac:dyDescent="0.25">
      <c r="A144" s="8">
        <f t="shared" si="29"/>
        <v>3294</v>
      </c>
      <c r="B144" s="9">
        <f t="shared" si="30"/>
        <v>12</v>
      </c>
      <c r="C144" s="45" t="str">
        <f t="shared" si="14"/>
        <v>092</v>
      </c>
      <c r="D144" s="45" t="str">
        <f t="shared" si="15"/>
        <v>0922</v>
      </c>
      <c r="E144" s="39" t="s">
        <v>137</v>
      </c>
      <c r="F144" s="40">
        <v>122</v>
      </c>
      <c r="G144" s="41">
        <v>12</v>
      </c>
      <c r="H144" s="42">
        <v>3294</v>
      </c>
      <c r="I144" s="46">
        <v>993</v>
      </c>
      <c r="J144" s="46">
        <v>993</v>
      </c>
      <c r="K144" s="5" t="s">
        <v>88</v>
      </c>
      <c r="L144" s="202"/>
      <c r="M144" s="202"/>
      <c r="N144" s="202"/>
      <c r="O144" s="18">
        <v>122</v>
      </c>
    </row>
    <row r="145" spans="1:15" x14ac:dyDescent="0.25">
      <c r="A145" s="8">
        <f t="shared" si="29"/>
        <v>3295</v>
      </c>
      <c r="B145" s="9">
        <f t="shared" si="30"/>
        <v>12</v>
      </c>
      <c r="C145" s="45" t="str">
        <f t="shared" si="14"/>
        <v>092</v>
      </c>
      <c r="D145" s="45" t="str">
        <f t="shared" si="15"/>
        <v>0922</v>
      </c>
      <c r="E145" s="39" t="s">
        <v>137</v>
      </c>
      <c r="F145" s="40">
        <v>122</v>
      </c>
      <c r="G145" s="41">
        <v>12</v>
      </c>
      <c r="H145" s="42">
        <v>3295</v>
      </c>
      <c r="I145" s="46">
        <v>994</v>
      </c>
      <c r="J145" s="46">
        <v>994</v>
      </c>
      <c r="K145" s="44" t="s">
        <v>89</v>
      </c>
      <c r="L145" s="202"/>
      <c r="M145" s="202"/>
      <c r="N145" s="202"/>
      <c r="O145" s="18">
        <v>122</v>
      </c>
    </row>
    <row r="146" spans="1:15" ht="25.5" x14ac:dyDescent="0.25">
      <c r="A146" s="8">
        <f t="shared" si="29"/>
        <v>3299</v>
      </c>
      <c r="B146" s="9">
        <f t="shared" si="30"/>
        <v>12</v>
      </c>
      <c r="C146" s="45" t="str">
        <f t="shared" si="14"/>
        <v>092</v>
      </c>
      <c r="D146" s="45" t="str">
        <f t="shared" si="15"/>
        <v>0922</v>
      </c>
      <c r="E146" s="39" t="s">
        <v>137</v>
      </c>
      <c r="F146" s="40">
        <v>122</v>
      </c>
      <c r="G146" s="41">
        <v>12</v>
      </c>
      <c r="H146" s="42">
        <v>3299</v>
      </c>
      <c r="I146" s="46">
        <v>995</v>
      </c>
      <c r="J146" s="46">
        <v>995</v>
      </c>
      <c r="K146" s="44" t="s">
        <v>57</v>
      </c>
      <c r="L146" s="202"/>
      <c r="M146" s="202"/>
      <c r="N146" s="202"/>
      <c r="O146" s="18">
        <v>122</v>
      </c>
    </row>
    <row r="147" spans="1:15" x14ac:dyDescent="0.25">
      <c r="A147" s="8">
        <f t="shared" si="29"/>
        <v>34</v>
      </c>
      <c r="B147" s="9" t="str">
        <f t="shared" si="30"/>
        <v xml:space="preserve"> </v>
      </c>
      <c r="C147" s="45" t="str">
        <f t="shared" si="14"/>
        <v xml:space="preserve">  </v>
      </c>
      <c r="D147" s="45" t="str">
        <f t="shared" si="15"/>
        <v xml:space="preserve">  </v>
      </c>
      <c r="E147" s="39"/>
      <c r="F147" s="40"/>
      <c r="G147" s="41"/>
      <c r="H147" s="42">
        <v>34</v>
      </c>
      <c r="I147" s="43"/>
      <c r="J147" s="43"/>
      <c r="K147" s="44" t="s">
        <v>77</v>
      </c>
      <c r="L147" s="109">
        <f>SUM(L148)</f>
        <v>0</v>
      </c>
      <c r="M147" s="109">
        <f>SUM(M148)</f>
        <v>0</v>
      </c>
      <c r="N147" s="109">
        <f>SUM(N148)</f>
        <v>0</v>
      </c>
      <c r="O147" s="18"/>
    </row>
    <row r="148" spans="1:15" x14ac:dyDescent="0.25">
      <c r="A148" s="8">
        <f t="shared" si="29"/>
        <v>343</v>
      </c>
      <c r="B148" s="9" t="str">
        <f t="shared" si="30"/>
        <v xml:space="preserve"> </v>
      </c>
      <c r="C148" s="45" t="str">
        <f t="shared" si="14"/>
        <v xml:space="preserve">  </v>
      </c>
      <c r="D148" s="45" t="str">
        <f t="shared" si="15"/>
        <v xml:space="preserve">  </v>
      </c>
      <c r="E148" s="39"/>
      <c r="F148" s="40"/>
      <c r="G148" s="41"/>
      <c r="H148" s="42">
        <v>343</v>
      </c>
      <c r="I148" s="43"/>
      <c r="J148" s="43"/>
      <c r="K148" s="44" t="s">
        <v>78</v>
      </c>
      <c r="L148" s="109">
        <f>SUM(L149:L151)</f>
        <v>0</v>
      </c>
      <c r="M148" s="109">
        <f>SUM(M149:M151)</f>
        <v>0</v>
      </c>
      <c r="N148" s="109">
        <f>SUM(N149:N151)</f>
        <v>0</v>
      </c>
      <c r="O148" s="18"/>
    </row>
    <row r="149" spans="1:15" ht="25.5" x14ac:dyDescent="0.25">
      <c r="A149" s="8">
        <f t="shared" si="29"/>
        <v>3431</v>
      </c>
      <c r="B149" s="9">
        <f t="shared" si="30"/>
        <v>12</v>
      </c>
      <c r="C149" s="45" t="str">
        <f t="shared" ref="C149:C232" si="32">IF(I149&gt;0,LEFT(E149,3),"  ")</f>
        <v>092</v>
      </c>
      <c r="D149" s="45" t="str">
        <f t="shared" ref="D149:D232" si="33">IF(I149&gt;0,LEFT(E149,4),"  ")</f>
        <v>0922</v>
      </c>
      <c r="E149" s="39" t="s">
        <v>137</v>
      </c>
      <c r="F149" s="40">
        <v>122</v>
      </c>
      <c r="G149" s="41">
        <v>12</v>
      </c>
      <c r="H149" s="42">
        <v>3431</v>
      </c>
      <c r="I149" s="46">
        <v>996</v>
      </c>
      <c r="J149" s="46">
        <v>996</v>
      </c>
      <c r="K149" s="44" t="s">
        <v>79</v>
      </c>
      <c r="L149" s="202"/>
      <c r="M149" s="202"/>
      <c r="N149" s="202"/>
      <c r="O149" s="18">
        <v>122</v>
      </c>
    </row>
    <row r="150" spans="1:15" x14ac:dyDescent="0.25">
      <c r="A150" s="8">
        <f t="shared" si="29"/>
        <v>3433</v>
      </c>
      <c r="B150" s="9">
        <f t="shared" si="30"/>
        <v>12</v>
      </c>
      <c r="C150" s="45" t="str">
        <f t="shared" si="32"/>
        <v>092</v>
      </c>
      <c r="D150" s="45" t="str">
        <f t="shared" si="33"/>
        <v>0922</v>
      </c>
      <c r="E150" s="39" t="s">
        <v>137</v>
      </c>
      <c r="F150" s="40">
        <v>122</v>
      </c>
      <c r="G150" s="41">
        <v>12</v>
      </c>
      <c r="H150" s="42">
        <v>3433</v>
      </c>
      <c r="I150" s="46">
        <v>997</v>
      </c>
      <c r="J150" s="46">
        <v>997</v>
      </c>
      <c r="K150" s="44" t="s">
        <v>120</v>
      </c>
      <c r="L150" s="202"/>
      <c r="M150" s="202"/>
      <c r="N150" s="202"/>
      <c r="O150" s="18">
        <v>122</v>
      </c>
    </row>
    <row r="151" spans="1:15" ht="25.5" x14ac:dyDescent="0.25">
      <c r="A151" s="8">
        <f t="shared" si="29"/>
        <v>3434</v>
      </c>
      <c r="B151" s="9">
        <f t="shared" si="30"/>
        <v>12</v>
      </c>
      <c r="C151" s="45" t="str">
        <f t="shared" si="32"/>
        <v>092</v>
      </c>
      <c r="D151" s="45" t="str">
        <f t="shared" si="33"/>
        <v>0922</v>
      </c>
      <c r="E151" s="39" t="s">
        <v>137</v>
      </c>
      <c r="F151" s="40">
        <v>122</v>
      </c>
      <c r="G151" s="41">
        <v>12</v>
      </c>
      <c r="H151" s="42">
        <v>3434</v>
      </c>
      <c r="I151" s="46">
        <v>998</v>
      </c>
      <c r="J151" s="46">
        <v>998</v>
      </c>
      <c r="K151" s="44" t="s">
        <v>121</v>
      </c>
      <c r="L151" s="202"/>
      <c r="M151" s="202"/>
      <c r="N151" s="202"/>
      <c r="O151" s="18">
        <v>122</v>
      </c>
    </row>
    <row r="152" spans="1:15" ht="25.5" x14ac:dyDescent="0.25">
      <c r="A152" s="8">
        <f t="shared" si="29"/>
        <v>37</v>
      </c>
      <c r="B152" s="9" t="str">
        <f t="shared" si="30"/>
        <v xml:space="preserve"> </v>
      </c>
      <c r="C152" s="45" t="str">
        <f t="shared" si="32"/>
        <v xml:space="preserve">  </v>
      </c>
      <c r="D152" s="45" t="str">
        <f t="shared" si="33"/>
        <v xml:space="preserve">  </v>
      </c>
      <c r="E152" s="39"/>
      <c r="F152" s="40"/>
      <c r="G152" s="41"/>
      <c r="H152" s="42">
        <v>37</v>
      </c>
      <c r="I152" s="43"/>
      <c r="J152" s="43"/>
      <c r="K152" s="44" t="s">
        <v>110</v>
      </c>
      <c r="L152" s="109">
        <f>SUM(L153)</f>
        <v>0</v>
      </c>
      <c r="M152" s="109">
        <f>SUM(M153)</f>
        <v>0</v>
      </c>
      <c r="N152" s="109">
        <f>SUM(N153)</f>
        <v>0</v>
      </c>
      <c r="O152" s="18"/>
    </row>
    <row r="153" spans="1:15" ht="25.5" x14ac:dyDescent="0.25">
      <c r="A153" s="8">
        <f t="shared" si="29"/>
        <v>372</v>
      </c>
      <c r="B153" s="9" t="str">
        <f t="shared" si="30"/>
        <v xml:space="preserve"> </v>
      </c>
      <c r="C153" s="45" t="str">
        <f t="shared" si="32"/>
        <v xml:space="preserve">  </v>
      </c>
      <c r="D153" s="45" t="str">
        <f t="shared" si="33"/>
        <v xml:space="preserve">  </v>
      </c>
      <c r="E153" s="39"/>
      <c r="F153" s="40"/>
      <c r="G153" s="41"/>
      <c r="H153" s="42">
        <v>372</v>
      </c>
      <c r="I153" s="43"/>
      <c r="J153" s="43"/>
      <c r="K153" s="44" t="s">
        <v>111</v>
      </c>
      <c r="L153" s="109">
        <f>SUM(L154)</f>
        <v>0</v>
      </c>
      <c r="M153" s="109">
        <f t="shared" ref="M153" si="34">SUM(M154)</f>
        <v>0</v>
      </c>
      <c r="N153" s="109">
        <f t="shared" ref="N153" si="35">SUM(N154)</f>
        <v>0</v>
      </c>
      <c r="O153" s="18"/>
    </row>
    <row r="154" spans="1:15" ht="25.5" x14ac:dyDescent="0.25">
      <c r="A154" s="8">
        <f t="shared" si="29"/>
        <v>3722</v>
      </c>
      <c r="B154" s="9">
        <f t="shared" si="30"/>
        <v>12</v>
      </c>
      <c r="C154" s="45" t="str">
        <f t="shared" si="32"/>
        <v>092</v>
      </c>
      <c r="D154" s="45" t="str">
        <f t="shared" si="33"/>
        <v>0922</v>
      </c>
      <c r="E154" s="39" t="s">
        <v>137</v>
      </c>
      <c r="F154" s="40">
        <v>121</v>
      </c>
      <c r="G154" s="41">
        <v>12</v>
      </c>
      <c r="H154" s="42">
        <v>3722</v>
      </c>
      <c r="I154" s="48">
        <v>7048</v>
      </c>
      <c r="J154" s="46">
        <v>958</v>
      </c>
      <c r="K154" s="44" t="s">
        <v>173</v>
      </c>
      <c r="L154" s="202"/>
      <c r="M154" s="202"/>
      <c r="N154" s="202"/>
      <c r="O154" s="49">
        <v>122</v>
      </c>
    </row>
    <row r="155" spans="1:15" x14ac:dyDescent="0.25">
      <c r="A155" s="8">
        <f t="shared" si="29"/>
        <v>0</v>
      </c>
      <c r="B155" s="9" t="str">
        <f t="shared" si="30"/>
        <v xml:space="preserve"> </v>
      </c>
      <c r="C155" s="45" t="str">
        <f t="shared" si="32"/>
        <v xml:space="preserve">  </v>
      </c>
      <c r="D155" s="45" t="str">
        <f t="shared" si="33"/>
        <v xml:space="preserve">  </v>
      </c>
      <c r="E155" s="39"/>
      <c r="F155" s="40"/>
      <c r="G155" s="41"/>
      <c r="H155" s="42"/>
      <c r="I155" s="43"/>
      <c r="J155" s="43"/>
      <c r="K155" s="44"/>
      <c r="L155" s="109"/>
      <c r="M155" s="109"/>
      <c r="N155" s="109"/>
      <c r="O155" s="18"/>
    </row>
    <row r="156" spans="1:15" ht="30.75" customHeight="1" x14ac:dyDescent="0.25">
      <c r="A156" s="8" t="str">
        <f t="shared" si="29"/>
        <v>A 7007 06</v>
      </c>
      <c r="B156" s="9" t="str">
        <f t="shared" si="30"/>
        <v xml:space="preserve"> </v>
      </c>
      <c r="C156" s="45" t="str">
        <f t="shared" si="32"/>
        <v xml:space="preserve">  </v>
      </c>
      <c r="D156" s="45" t="str">
        <f t="shared" si="33"/>
        <v xml:space="preserve">  </v>
      </c>
      <c r="E156" s="33" t="s">
        <v>137</v>
      </c>
      <c r="F156" s="34">
        <v>122</v>
      </c>
      <c r="G156" s="35"/>
      <c r="H156" s="36" t="s">
        <v>158</v>
      </c>
      <c r="I156" s="43"/>
      <c r="J156" s="43"/>
      <c r="K156" s="38" t="s">
        <v>159</v>
      </c>
      <c r="L156" s="114">
        <f>SUM(L157)</f>
        <v>0</v>
      </c>
      <c r="M156" s="114">
        <f>SUM(M157)</f>
        <v>0</v>
      </c>
      <c r="N156" s="114">
        <f>SUM(N157)</f>
        <v>0</v>
      </c>
    </row>
    <row r="157" spans="1:15" x14ac:dyDescent="0.25">
      <c r="A157" s="8">
        <f t="shared" si="29"/>
        <v>3</v>
      </c>
      <c r="B157" s="9" t="str">
        <f t="shared" si="30"/>
        <v xml:space="preserve"> </v>
      </c>
      <c r="C157" s="45" t="str">
        <f t="shared" si="32"/>
        <v xml:space="preserve">  </v>
      </c>
      <c r="D157" s="45" t="str">
        <f t="shared" si="33"/>
        <v xml:space="preserve">  </v>
      </c>
      <c r="E157" s="39"/>
      <c r="F157" s="40"/>
      <c r="G157" s="41"/>
      <c r="H157" s="42">
        <v>3</v>
      </c>
      <c r="I157" s="43"/>
      <c r="J157" s="43"/>
      <c r="K157" s="44" t="s">
        <v>44</v>
      </c>
      <c r="L157" s="109">
        <f t="shared" ref="L157:N157" si="36">SUM(L158)</f>
        <v>0</v>
      </c>
      <c r="M157" s="109">
        <f t="shared" si="36"/>
        <v>0</v>
      </c>
      <c r="N157" s="109">
        <f t="shared" si="36"/>
        <v>0</v>
      </c>
    </row>
    <row r="158" spans="1:15" x14ac:dyDescent="0.25">
      <c r="A158" s="8">
        <f t="shared" si="29"/>
        <v>32</v>
      </c>
      <c r="B158" s="9" t="str">
        <f t="shared" si="30"/>
        <v xml:space="preserve"> </v>
      </c>
      <c r="C158" s="45" t="str">
        <f t="shared" si="32"/>
        <v xml:space="preserve">  </v>
      </c>
      <c r="D158" s="45" t="str">
        <f t="shared" si="33"/>
        <v xml:space="preserve">  </v>
      </c>
      <c r="E158" s="39"/>
      <c r="F158" s="40"/>
      <c r="G158" s="41"/>
      <c r="H158" s="42">
        <v>32</v>
      </c>
      <c r="I158" s="43"/>
      <c r="J158" s="43"/>
      <c r="K158" s="44" t="s">
        <v>50</v>
      </c>
      <c r="L158" s="109">
        <f>SUM(L159,L161,L165,L171)</f>
        <v>0</v>
      </c>
      <c r="M158" s="109">
        <f>SUM(M159,M161,M165,M171)</f>
        <v>0</v>
      </c>
      <c r="N158" s="109">
        <f>SUM(N159,N161,N165,N171)</f>
        <v>0</v>
      </c>
      <c r="O158" s="18"/>
    </row>
    <row r="159" spans="1:15" x14ac:dyDescent="0.25">
      <c r="A159" s="8">
        <f t="shared" si="29"/>
        <v>321</v>
      </c>
      <c r="B159" s="9" t="str">
        <f t="shared" si="30"/>
        <v xml:space="preserve"> </v>
      </c>
      <c r="C159" s="45" t="str">
        <f t="shared" si="32"/>
        <v xml:space="preserve">  </v>
      </c>
      <c r="D159" s="45" t="str">
        <f t="shared" si="33"/>
        <v xml:space="preserve">  </v>
      </c>
      <c r="E159" s="39"/>
      <c r="F159" s="40"/>
      <c r="G159" s="41"/>
      <c r="H159" s="42">
        <v>321</v>
      </c>
      <c r="I159" s="43"/>
      <c r="J159" s="43"/>
      <c r="K159" s="44" t="s">
        <v>69</v>
      </c>
      <c r="L159" s="109">
        <f>SUM(L160)</f>
        <v>0</v>
      </c>
      <c r="M159" s="109">
        <f>SUM(M160)</f>
        <v>0</v>
      </c>
      <c r="N159" s="109">
        <f>SUM(N160)</f>
        <v>0</v>
      </c>
      <c r="O159" s="18"/>
    </row>
    <row r="160" spans="1:15" ht="25.5" x14ac:dyDescent="0.25">
      <c r="A160" s="8">
        <f t="shared" si="29"/>
        <v>3212</v>
      </c>
      <c r="B160" s="9">
        <f t="shared" si="30"/>
        <v>12</v>
      </c>
      <c r="C160" s="45" t="str">
        <f t="shared" si="32"/>
        <v>092</v>
      </c>
      <c r="D160" s="45" t="str">
        <f t="shared" si="33"/>
        <v>0922</v>
      </c>
      <c r="E160" s="39" t="s">
        <v>137</v>
      </c>
      <c r="F160" s="40">
        <v>122</v>
      </c>
      <c r="G160" s="41">
        <v>12</v>
      </c>
      <c r="H160" s="42">
        <v>3212</v>
      </c>
      <c r="I160" s="46">
        <v>999</v>
      </c>
      <c r="J160" s="46">
        <v>999</v>
      </c>
      <c r="K160" s="44" t="s">
        <v>83</v>
      </c>
      <c r="L160" s="202"/>
      <c r="M160" s="202"/>
      <c r="N160" s="202"/>
      <c r="O160" s="18">
        <v>122</v>
      </c>
    </row>
    <row r="161" spans="1:15" x14ac:dyDescent="0.25">
      <c r="A161" s="8">
        <f t="shared" si="29"/>
        <v>322</v>
      </c>
      <c r="B161" s="9" t="str">
        <f t="shared" si="30"/>
        <v xml:space="preserve"> </v>
      </c>
      <c r="C161" s="45" t="str">
        <f t="shared" si="32"/>
        <v xml:space="preserve">  </v>
      </c>
      <c r="D161" s="45" t="str">
        <f t="shared" si="33"/>
        <v xml:space="preserve">  </v>
      </c>
      <c r="E161" s="39"/>
      <c r="F161" s="40"/>
      <c r="G161" s="41"/>
      <c r="H161" s="42">
        <v>322</v>
      </c>
      <c r="I161" s="43"/>
      <c r="J161" s="43"/>
      <c r="K161" s="44" t="s">
        <v>72</v>
      </c>
      <c r="L161" s="109">
        <f>SUM(L162:L164)</f>
        <v>0</v>
      </c>
      <c r="M161" s="109">
        <f>SUM(M162:M164)</f>
        <v>0</v>
      </c>
      <c r="N161" s="109">
        <f>SUM(N162:N164)</f>
        <v>0</v>
      </c>
      <c r="O161" s="18"/>
    </row>
    <row r="162" spans="1:15" ht="25.5" x14ac:dyDescent="0.25">
      <c r="A162" s="8">
        <f t="shared" si="29"/>
        <v>3221</v>
      </c>
      <c r="B162" s="9">
        <f t="shared" si="30"/>
        <v>12</v>
      </c>
      <c r="C162" s="45" t="str">
        <f t="shared" si="32"/>
        <v>092</v>
      </c>
      <c r="D162" s="45" t="str">
        <f t="shared" si="33"/>
        <v>0922</v>
      </c>
      <c r="E162" s="39" t="s">
        <v>137</v>
      </c>
      <c r="F162" s="40">
        <v>122</v>
      </c>
      <c r="G162" s="41">
        <v>12</v>
      </c>
      <c r="H162" s="42">
        <v>3221</v>
      </c>
      <c r="I162" s="46">
        <v>1000</v>
      </c>
      <c r="J162" s="46">
        <v>1000</v>
      </c>
      <c r="K162" s="6" t="s">
        <v>73</v>
      </c>
      <c r="L162" s="202"/>
      <c r="M162" s="202"/>
      <c r="N162" s="202"/>
      <c r="O162" s="18">
        <v>122</v>
      </c>
    </row>
    <row r="163" spans="1:15" x14ac:dyDescent="0.25">
      <c r="A163" s="8">
        <f t="shared" si="29"/>
        <v>3222</v>
      </c>
      <c r="B163" s="9">
        <f t="shared" si="30"/>
        <v>12</v>
      </c>
      <c r="C163" s="45" t="str">
        <f t="shared" si="32"/>
        <v>092</v>
      </c>
      <c r="D163" s="45" t="str">
        <f t="shared" si="33"/>
        <v>0922</v>
      </c>
      <c r="E163" s="39" t="s">
        <v>137</v>
      </c>
      <c r="F163" s="40">
        <v>122</v>
      </c>
      <c r="G163" s="41">
        <v>12</v>
      </c>
      <c r="H163" s="42">
        <v>3222</v>
      </c>
      <c r="I163" s="46">
        <v>1001</v>
      </c>
      <c r="J163" s="46">
        <v>1001</v>
      </c>
      <c r="K163" s="44" t="s">
        <v>118</v>
      </c>
      <c r="L163" s="202"/>
      <c r="M163" s="202"/>
      <c r="N163" s="202"/>
      <c r="O163" s="18">
        <v>122</v>
      </c>
    </row>
    <row r="164" spans="1:15" x14ac:dyDescent="0.25">
      <c r="A164" s="8">
        <f t="shared" si="29"/>
        <v>3223</v>
      </c>
      <c r="B164" s="9">
        <f t="shared" si="30"/>
        <v>12</v>
      </c>
      <c r="C164" s="45" t="str">
        <f t="shared" si="32"/>
        <v>092</v>
      </c>
      <c r="D164" s="45" t="str">
        <f t="shared" si="33"/>
        <v>0922</v>
      </c>
      <c r="E164" s="39" t="s">
        <v>137</v>
      </c>
      <c r="F164" s="40">
        <v>122</v>
      </c>
      <c r="G164" s="41">
        <v>12</v>
      </c>
      <c r="H164" s="42">
        <v>3223</v>
      </c>
      <c r="I164" s="46">
        <v>1002</v>
      </c>
      <c r="J164" s="46">
        <v>1002</v>
      </c>
      <c r="K164" s="44" t="s">
        <v>74</v>
      </c>
      <c r="L164" s="202"/>
      <c r="M164" s="202"/>
      <c r="N164" s="202"/>
      <c r="O164" s="18">
        <v>122</v>
      </c>
    </row>
    <row r="165" spans="1:15" x14ac:dyDescent="0.25">
      <c r="A165" s="8">
        <f t="shared" si="29"/>
        <v>323</v>
      </c>
      <c r="B165" s="9" t="str">
        <f t="shared" si="30"/>
        <v xml:space="preserve"> </v>
      </c>
      <c r="C165" s="45" t="str">
        <f t="shared" si="32"/>
        <v xml:space="preserve">  </v>
      </c>
      <c r="D165" s="45" t="str">
        <f t="shared" si="33"/>
        <v xml:space="preserve">  </v>
      </c>
      <c r="E165" s="39"/>
      <c r="F165" s="40"/>
      <c r="G165" s="41"/>
      <c r="H165" s="42">
        <v>323</v>
      </c>
      <c r="I165" s="43"/>
      <c r="J165" s="43"/>
      <c r="K165" s="44" t="s">
        <v>51</v>
      </c>
      <c r="L165" s="109">
        <f>SUM(L166:L170)</f>
        <v>0</v>
      </c>
      <c r="M165" s="109">
        <f>SUM(M166:M170)</f>
        <v>0</v>
      </c>
      <c r="N165" s="109">
        <f>SUM(N166:N170)</f>
        <v>0</v>
      </c>
      <c r="O165" s="18"/>
    </row>
    <row r="166" spans="1:15" ht="25.5" x14ac:dyDescent="0.25">
      <c r="A166" s="8">
        <f t="shared" si="29"/>
        <v>3232</v>
      </c>
      <c r="B166" s="9">
        <f t="shared" si="30"/>
        <v>12</v>
      </c>
      <c r="C166" s="45" t="str">
        <f t="shared" si="32"/>
        <v>092</v>
      </c>
      <c r="D166" s="45" t="str">
        <f t="shared" si="33"/>
        <v>0922</v>
      </c>
      <c r="E166" s="39" t="s">
        <v>137</v>
      </c>
      <c r="F166" s="40">
        <v>122</v>
      </c>
      <c r="G166" s="41">
        <v>12</v>
      </c>
      <c r="H166" s="42">
        <v>3232</v>
      </c>
      <c r="I166" s="46">
        <v>1003</v>
      </c>
      <c r="J166" s="46">
        <v>1003</v>
      </c>
      <c r="K166" s="44" t="s">
        <v>91</v>
      </c>
      <c r="L166" s="202"/>
      <c r="M166" s="202"/>
      <c r="N166" s="202"/>
      <c r="O166" s="18">
        <v>122</v>
      </c>
    </row>
    <row r="167" spans="1:15" x14ac:dyDescent="0.25">
      <c r="A167" s="8">
        <f t="shared" si="29"/>
        <v>3234</v>
      </c>
      <c r="B167" s="9">
        <f t="shared" si="30"/>
        <v>12</v>
      </c>
      <c r="C167" s="45" t="str">
        <f t="shared" si="32"/>
        <v>092</v>
      </c>
      <c r="D167" s="45" t="str">
        <f t="shared" si="33"/>
        <v>0922</v>
      </c>
      <c r="E167" s="39" t="s">
        <v>137</v>
      </c>
      <c r="F167" s="40">
        <v>122</v>
      </c>
      <c r="G167" s="41">
        <v>12</v>
      </c>
      <c r="H167" s="42">
        <v>3234</v>
      </c>
      <c r="I167" s="46">
        <v>1004</v>
      </c>
      <c r="J167" s="46">
        <v>1004</v>
      </c>
      <c r="K167" s="44" t="s">
        <v>76</v>
      </c>
      <c r="L167" s="202"/>
      <c r="M167" s="202"/>
      <c r="N167" s="202"/>
      <c r="O167" s="18">
        <v>122</v>
      </c>
    </row>
    <row r="168" spans="1:15" x14ac:dyDescent="0.25">
      <c r="A168" s="8">
        <f t="shared" si="29"/>
        <v>3235</v>
      </c>
      <c r="B168" s="9">
        <f t="shared" si="30"/>
        <v>12</v>
      </c>
      <c r="C168" s="45" t="str">
        <f t="shared" si="32"/>
        <v>092</v>
      </c>
      <c r="D168" s="45" t="str">
        <f t="shared" si="33"/>
        <v>0922</v>
      </c>
      <c r="E168" s="39" t="s">
        <v>137</v>
      </c>
      <c r="F168" s="40">
        <v>122</v>
      </c>
      <c r="G168" s="41">
        <v>12</v>
      </c>
      <c r="H168" s="42">
        <v>3235</v>
      </c>
      <c r="I168" s="46">
        <v>1005</v>
      </c>
      <c r="J168" s="46">
        <v>1005</v>
      </c>
      <c r="K168" s="44" t="s">
        <v>54</v>
      </c>
      <c r="L168" s="202"/>
      <c r="M168" s="202"/>
      <c r="N168" s="202"/>
      <c r="O168" s="18">
        <v>122</v>
      </c>
    </row>
    <row r="169" spans="1:15" x14ac:dyDescent="0.25">
      <c r="A169" s="8">
        <f t="shared" si="29"/>
        <v>3236</v>
      </c>
      <c r="B169" s="9">
        <f t="shared" si="30"/>
        <v>12</v>
      </c>
      <c r="C169" s="45" t="str">
        <f t="shared" si="32"/>
        <v>092</v>
      </c>
      <c r="D169" s="45" t="str">
        <f t="shared" si="33"/>
        <v>0922</v>
      </c>
      <c r="E169" s="39" t="s">
        <v>137</v>
      </c>
      <c r="F169" s="40">
        <v>122</v>
      </c>
      <c r="G169" s="41">
        <v>12</v>
      </c>
      <c r="H169" s="42">
        <v>3236</v>
      </c>
      <c r="I169" s="46">
        <v>1006</v>
      </c>
      <c r="J169" s="46">
        <v>1006</v>
      </c>
      <c r="K169" s="44" t="s">
        <v>104</v>
      </c>
      <c r="L169" s="202"/>
      <c r="M169" s="202"/>
      <c r="N169" s="202"/>
      <c r="O169" s="18">
        <v>122</v>
      </c>
    </row>
    <row r="170" spans="1:15" x14ac:dyDescent="0.25">
      <c r="A170" s="8">
        <f t="shared" si="29"/>
        <v>3239</v>
      </c>
      <c r="B170" s="9">
        <f t="shared" si="30"/>
        <v>12</v>
      </c>
      <c r="C170" s="45" t="str">
        <f t="shared" si="32"/>
        <v>092</v>
      </c>
      <c r="D170" s="45" t="str">
        <f t="shared" si="33"/>
        <v>0922</v>
      </c>
      <c r="E170" s="39" t="s">
        <v>137</v>
      </c>
      <c r="F170" s="40">
        <v>122</v>
      </c>
      <c r="G170" s="41">
        <v>12</v>
      </c>
      <c r="H170" s="42">
        <v>3239</v>
      </c>
      <c r="I170" s="46">
        <v>1007</v>
      </c>
      <c r="J170" s="46">
        <v>1007</v>
      </c>
      <c r="K170" s="44" t="s">
        <v>56</v>
      </c>
      <c r="L170" s="202"/>
      <c r="M170" s="202"/>
      <c r="N170" s="202"/>
      <c r="O170" s="18">
        <v>122</v>
      </c>
    </row>
    <row r="171" spans="1:15" ht="25.5" x14ac:dyDescent="0.25">
      <c r="A171" s="8">
        <f t="shared" si="29"/>
        <v>329</v>
      </c>
      <c r="B171" s="9" t="str">
        <f t="shared" si="30"/>
        <v xml:space="preserve"> </v>
      </c>
      <c r="C171" s="45" t="str">
        <f t="shared" si="32"/>
        <v xml:space="preserve">  </v>
      </c>
      <c r="D171" s="45" t="str">
        <f t="shared" si="33"/>
        <v xml:space="preserve">  </v>
      </c>
      <c r="E171" s="39"/>
      <c r="F171" s="40"/>
      <c r="G171" s="41"/>
      <c r="H171" s="42">
        <v>329</v>
      </c>
      <c r="I171" s="43"/>
      <c r="J171" s="43"/>
      <c r="K171" s="44" t="s">
        <v>57</v>
      </c>
      <c r="L171" s="109">
        <f>SUM(L172:L172)</f>
        <v>0</v>
      </c>
      <c r="M171" s="109">
        <f>SUM(M172:M172)</f>
        <v>0</v>
      </c>
      <c r="N171" s="109">
        <f>SUM(N172:N172)</f>
        <v>0</v>
      </c>
    </row>
    <row r="172" spans="1:15" x14ac:dyDescent="0.25">
      <c r="A172" s="8">
        <f t="shared" si="29"/>
        <v>3292</v>
      </c>
      <c r="B172" s="9">
        <f t="shared" si="30"/>
        <v>12</v>
      </c>
      <c r="C172" s="45" t="str">
        <f>IF(I172&gt;0,LEFT(E172,3),"  ")</f>
        <v>092</v>
      </c>
      <c r="D172" s="45" t="str">
        <f>IF(I172&gt;0,LEFT(E172,4),"  ")</f>
        <v>0922</v>
      </c>
      <c r="E172" s="39" t="s">
        <v>137</v>
      </c>
      <c r="F172" s="40">
        <v>122</v>
      </c>
      <c r="G172" s="41">
        <v>12</v>
      </c>
      <c r="H172" s="42">
        <v>3292</v>
      </c>
      <c r="I172" s="46">
        <v>1008</v>
      </c>
      <c r="J172" s="46">
        <v>1008</v>
      </c>
      <c r="K172" s="44" t="s">
        <v>87</v>
      </c>
      <c r="L172" s="202"/>
      <c r="M172" s="202"/>
      <c r="N172" s="202"/>
      <c r="O172" s="18">
        <v>122</v>
      </c>
    </row>
    <row r="173" spans="1:15" x14ac:dyDescent="0.25">
      <c r="A173" s="8">
        <f t="shared" si="29"/>
        <v>0</v>
      </c>
      <c r="B173" s="9" t="str">
        <f t="shared" si="30"/>
        <v xml:space="preserve"> </v>
      </c>
      <c r="C173" s="45" t="str">
        <f t="shared" si="32"/>
        <v xml:space="preserve">  </v>
      </c>
      <c r="D173" s="45" t="str">
        <f t="shared" si="33"/>
        <v xml:space="preserve">  </v>
      </c>
      <c r="E173" s="39"/>
      <c r="F173" s="40"/>
      <c r="G173" s="41"/>
      <c r="H173" s="42"/>
      <c r="I173" s="43"/>
      <c r="J173" s="43"/>
      <c r="K173" s="44"/>
      <c r="L173" s="109"/>
      <c r="M173" s="109"/>
      <c r="N173" s="109"/>
    </row>
    <row r="174" spans="1:15" ht="38.25" x14ac:dyDescent="0.25">
      <c r="A174" s="8" t="str">
        <f t="shared" si="29"/>
        <v>A 7007 07</v>
      </c>
      <c r="B174" s="9" t="str">
        <f t="shared" si="30"/>
        <v xml:space="preserve"> </v>
      </c>
      <c r="C174" s="45" t="str">
        <f t="shared" si="32"/>
        <v xml:space="preserve">  </v>
      </c>
      <c r="D174" s="45" t="str">
        <f t="shared" si="33"/>
        <v xml:space="preserve">  </v>
      </c>
      <c r="E174" s="33" t="s">
        <v>137</v>
      </c>
      <c r="F174" s="34">
        <v>122</v>
      </c>
      <c r="G174" s="35"/>
      <c r="H174" s="36" t="s">
        <v>164</v>
      </c>
      <c r="I174" s="37"/>
      <c r="J174" s="37"/>
      <c r="K174" s="38" t="s">
        <v>165</v>
      </c>
      <c r="L174" s="114">
        <f t="shared" ref="L174:N175" si="37">SUM(L175)</f>
        <v>0</v>
      </c>
      <c r="M174" s="114">
        <f t="shared" si="37"/>
        <v>0</v>
      </c>
      <c r="N174" s="114">
        <f t="shared" si="37"/>
        <v>0</v>
      </c>
      <c r="O174" s="18"/>
    </row>
    <row r="175" spans="1:15" x14ac:dyDescent="0.25">
      <c r="A175" s="8">
        <f t="shared" si="29"/>
        <v>3</v>
      </c>
      <c r="B175" s="9" t="str">
        <f t="shared" si="30"/>
        <v xml:space="preserve"> </v>
      </c>
      <c r="C175" s="45" t="str">
        <f t="shared" si="32"/>
        <v xml:space="preserve">  </v>
      </c>
      <c r="D175" s="45" t="str">
        <f t="shared" si="33"/>
        <v xml:space="preserve">  </v>
      </c>
      <c r="E175" s="39"/>
      <c r="F175" s="40"/>
      <c r="G175" s="41"/>
      <c r="H175" s="42">
        <v>3</v>
      </c>
      <c r="I175" s="43"/>
      <c r="J175" s="43"/>
      <c r="K175" s="44" t="s">
        <v>44</v>
      </c>
      <c r="L175" s="109">
        <f t="shared" si="37"/>
        <v>0</v>
      </c>
      <c r="M175" s="109">
        <f t="shared" si="37"/>
        <v>0</v>
      </c>
      <c r="N175" s="109">
        <f t="shared" si="37"/>
        <v>0</v>
      </c>
    </row>
    <row r="176" spans="1:15" x14ac:dyDescent="0.25">
      <c r="A176" s="8">
        <f t="shared" si="29"/>
        <v>32</v>
      </c>
      <c r="B176" s="9" t="str">
        <f t="shared" si="30"/>
        <v xml:space="preserve"> </v>
      </c>
      <c r="C176" s="45" t="str">
        <f t="shared" si="32"/>
        <v xml:space="preserve">  </v>
      </c>
      <c r="D176" s="45" t="str">
        <f t="shared" si="33"/>
        <v xml:space="preserve">  </v>
      </c>
      <c r="E176" s="39"/>
      <c r="F176" s="40"/>
      <c r="G176" s="41"/>
      <c r="H176" s="42">
        <v>32</v>
      </c>
      <c r="I176" s="43"/>
      <c r="J176" s="43"/>
      <c r="K176" s="44" t="s">
        <v>50</v>
      </c>
      <c r="L176" s="109">
        <f t="shared" ref="L176:N176" si="38">SUM(L177,L182)</f>
        <v>0</v>
      </c>
      <c r="M176" s="109">
        <f t="shared" si="38"/>
        <v>0</v>
      </c>
      <c r="N176" s="109">
        <f t="shared" si="38"/>
        <v>0</v>
      </c>
    </row>
    <row r="177" spans="1:15" x14ac:dyDescent="0.25">
      <c r="A177" s="8">
        <f t="shared" si="29"/>
        <v>322</v>
      </c>
      <c r="B177" s="9" t="str">
        <f t="shared" si="30"/>
        <v xml:space="preserve"> </v>
      </c>
      <c r="C177" s="45" t="str">
        <f t="shared" si="32"/>
        <v xml:space="preserve">  </v>
      </c>
      <c r="D177" s="45" t="str">
        <f t="shared" si="33"/>
        <v xml:space="preserve">  </v>
      </c>
      <c r="E177" s="39"/>
      <c r="F177" s="40"/>
      <c r="G177" s="41"/>
      <c r="H177" s="42">
        <v>322</v>
      </c>
      <c r="I177" s="43"/>
      <c r="J177" s="43"/>
      <c r="K177" s="44" t="s">
        <v>72</v>
      </c>
      <c r="L177" s="109">
        <f>SUM(L178:L181)</f>
        <v>0</v>
      </c>
      <c r="M177" s="109">
        <f>SUM(M178:M181)</f>
        <v>0</v>
      </c>
      <c r="N177" s="109">
        <f>SUM(N178:N181)</f>
        <v>0</v>
      </c>
    </row>
    <row r="178" spans="1:15" ht="25.5" x14ac:dyDescent="0.25">
      <c r="A178" s="8">
        <f t="shared" ref="A178:A245" si="39">H178</f>
        <v>3221</v>
      </c>
      <c r="B178" s="9">
        <f t="shared" ref="B178:B190" si="40">IF(J178&gt;0,G178," ")</f>
        <v>12</v>
      </c>
      <c r="C178" s="45" t="str">
        <f t="shared" si="32"/>
        <v>092</v>
      </c>
      <c r="D178" s="45" t="str">
        <f t="shared" si="33"/>
        <v>0922</v>
      </c>
      <c r="E178" s="39" t="s">
        <v>137</v>
      </c>
      <c r="F178" s="40">
        <v>122</v>
      </c>
      <c r="G178" s="41">
        <v>12</v>
      </c>
      <c r="H178" s="42">
        <v>3221</v>
      </c>
      <c r="I178" s="46">
        <v>1009</v>
      </c>
      <c r="J178" s="46">
        <v>1009</v>
      </c>
      <c r="K178" s="44" t="s">
        <v>73</v>
      </c>
      <c r="L178" s="202"/>
      <c r="M178" s="202"/>
      <c r="N178" s="202"/>
      <c r="O178" s="18">
        <v>122</v>
      </c>
    </row>
    <row r="179" spans="1:15" x14ac:dyDescent="0.25">
      <c r="A179" s="8">
        <f t="shared" si="39"/>
        <v>3222</v>
      </c>
      <c r="B179" s="9">
        <f t="shared" si="40"/>
        <v>12</v>
      </c>
      <c r="C179" s="45" t="str">
        <f t="shared" si="32"/>
        <v>092</v>
      </c>
      <c r="D179" s="45" t="str">
        <f t="shared" si="33"/>
        <v>0922</v>
      </c>
      <c r="E179" s="39" t="s">
        <v>137</v>
      </c>
      <c r="F179" s="40">
        <v>122</v>
      </c>
      <c r="G179" s="41">
        <v>12</v>
      </c>
      <c r="H179" s="42">
        <v>3222</v>
      </c>
      <c r="I179" s="46">
        <v>1010</v>
      </c>
      <c r="J179" s="46">
        <v>1010</v>
      </c>
      <c r="K179" s="44" t="s">
        <v>118</v>
      </c>
      <c r="L179" s="202"/>
      <c r="M179" s="202"/>
      <c r="N179" s="202"/>
      <c r="O179" s="18">
        <v>122</v>
      </c>
    </row>
    <row r="180" spans="1:15" x14ac:dyDescent="0.25">
      <c r="A180" s="8">
        <f t="shared" ref="A180" si="41">H180</f>
        <v>3223</v>
      </c>
      <c r="B180" s="9">
        <f t="shared" ref="B180" si="42">IF(J180&gt;0,G180," ")</f>
        <v>12</v>
      </c>
      <c r="C180" s="45" t="str">
        <f t="shared" ref="C180" si="43">IF(I180&gt;0,LEFT(E180,3),"  ")</f>
        <v>092</v>
      </c>
      <c r="D180" s="45" t="str">
        <f t="shared" ref="D180" si="44">IF(I180&gt;0,LEFT(E180,4),"  ")</f>
        <v>0922</v>
      </c>
      <c r="E180" s="39" t="s">
        <v>137</v>
      </c>
      <c r="F180" s="40">
        <v>122</v>
      </c>
      <c r="G180" s="41">
        <v>12</v>
      </c>
      <c r="H180" s="42">
        <v>3223</v>
      </c>
      <c r="I180" s="46">
        <v>1011</v>
      </c>
      <c r="J180" s="46">
        <v>1011</v>
      </c>
      <c r="K180" s="44" t="s">
        <v>74</v>
      </c>
      <c r="L180" s="202"/>
      <c r="M180" s="202"/>
      <c r="N180" s="202"/>
      <c r="O180" s="18">
        <v>122</v>
      </c>
    </row>
    <row r="181" spans="1:15" ht="25.5" x14ac:dyDescent="0.25">
      <c r="A181" s="8">
        <f t="shared" si="39"/>
        <v>3224</v>
      </c>
      <c r="B181" s="9">
        <f t="shared" si="40"/>
        <v>12</v>
      </c>
      <c r="C181" s="45" t="str">
        <f t="shared" si="32"/>
        <v>092</v>
      </c>
      <c r="D181" s="45" t="str">
        <f t="shared" si="33"/>
        <v>0922</v>
      </c>
      <c r="E181" s="39" t="s">
        <v>137</v>
      </c>
      <c r="F181" s="40">
        <v>122</v>
      </c>
      <c r="G181" s="41">
        <v>12</v>
      </c>
      <c r="H181" s="42">
        <v>3224</v>
      </c>
      <c r="I181" s="181">
        <v>7032</v>
      </c>
      <c r="J181" s="46">
        <v>1011</v>
      </c>
      <c r="K181" s="44" t="s">
        <v>85</v>
      </c>
      <c r="L181" s="202"/>
      <c r="M181" s="202"/>
      <c r="N181" s="202"/>
      <c r="O181" s="18">
        <v>122</v>
      </c>
    </row>
    <row r="182" spans="1:15" x14ac:dyDescent="0.25">
      <c r="A182" s="8">
        <f t="shared" si="39"/>
        <v>323</v>
      </c>
      <c r="B182" s="9" t="str">
        <f t="shared" si="40"/>
        <v xml:space="preserve"> </v>
      </c>
      <c r="C182" s="45" t="str">
        <f t="shared" si="32"/>
        <v xml:space="preserve">  </v>
      </c>
      <c r="D182" s="45" t="str">
        <f t="shared" si="33"/>
        <v xml:space="preserve">  </v>
      </c>
      <c r="E182" s="39"/>
      <c r="F182" s="40"/>
      <c r="G182" s="41"/>
      <c r="H182" s="42">
        <v>323</v>
      </c>
      <c r="I182" s="43"/>
      <c r="J182" s="43"/>
      <c r="K182" s="44" t="s">
        <v>51</v>
      </c>
      <c r="L182" s="109">
        <f>SUM(L183:L187)</f>
        <v>0</v>
      </c>
      <c r="M182" s="109">
        <f>SUM(M183:M187)</f>
        <v>0</v>
      </c>
      <c r="N182" s="109">
        <f>SUM(N183:N187)</f>
        <v>0</v>
      </c>
      <c r="O182" s="18"/>
    </row>
    <row r="183" spans="1:15" x14ac:dyDescent="0.25">
      <c r="A183" s="8">
        <f t="shared" si="39"/>
        <v>3231</v>
      </c>
      <c r="C183" s="45"/>
      <c r="D183" s="45"/>
      <c r="E183" s="213"/>
      <c r="F183" s="214"/>
      <c r="G183" s="215">
        <v>12</v>
      </c>
      <c r="H183" s="216">
        <v>3231</v>
      </c>
      <c r="I183" s="217"/>
      <c r="J183" s="217"/>
      <c r="K183" s="218" t="s">
        <v>52</v>
      </c>
      <c r="L183" s="219"/>
      <c r="M183" s="219"/>
      <c r="N183" s="219"/>
      <c r="O183" s="18">
        <v>122</v>
      </c>
    </row>
    <row r="184" spans="1:15" ht="25.5" x14ac:dyDescent="0.25">
      <c r="A184" s="8">
        <f t="shared" si="39"/>
        <v>3232</v>
      </c>
      <c r="B184" s="9">
        <f t="shared" si="40"/>
        <v>12</v>
      </c>
      <c r="C184" s="45" t="str">
        <f t="shared" si="32"/>
        <v>092</v>
      </c>
      <c r="D184" s="45" t="str">
        <f t="shared" si="33"/>
        <v>0922</v>
      </c>
      <c r="E184" s="39" t="s">
        <v>137</v>
      </c>
      <c r="F184" s="40">
        <v>122</v>
      </c>
      <c r="G184" s="41">
        <v>12</v>
      </c>
      <c r="H184" s="42">
        <v>3232</v>
      </c>
      <c r="I184" s="46">
        <v>1012</v>
      </c>
      <c r="J184" s="46">
        <v>1012</v>
      </c>
      <c r="K184" s="44" t="s">
        <v>91</v>
      </c>
      <c r="L184" s="202"/>
      <c r="M184" s="202"/>
      <c r="N184" s="202"/>
      <c r="O184" s="18">
        <v>122</v>
      </c>
    </row>
    <row r="185" spans="1:15" x14ac:dyDescent="0.25">
      <c r="A185" s="8">
        <f t="shared" ref="A185:A186" si="45">H185</f>
        <v>3234</v>
      </c>
      <c r="B185" s="9">
        <f t="shared" ref="B185:B186" si="46">IF(J185&gt;0,G185," ")</f>
        <v>12</v>
      </c>
      <c r="C185" s="45" t="str">
        <f t="shared" ref="C185:C186" si="47">IF(I185&gt;0,LEFT(E185,3),"  ")</f>
        <v>092</v>
      </c>
      <c r="D185" s="45" t="str">
        <f t="shared" ref="D185:D186" si="48">IF(I185&gt;0,LEFT(E185,4),"  ")</f>
        <v>0922</v>
      </c>
      <c r="E185" s="39" t="s">
        <v>137</v>
      </c>
      <c r="F185" s="40">
        <v>122</v>
      </c>
      <c r="G185" s="41">
        <v>12</v>
      </c>
      <c r="H185" s="42">
        <v>3234</v>
      </c>
      <c r="I185" s="46">
        <v>1013</v>
      </c>
      <c r="J185" s="46">
        <v>1013</v>
      </c>
      <c r="K185" s="44" t="s">
        <v>76</v>
      </c>
      <c r="L185" s="202"/>
      <c r="M185" s="202"/>
      <c r="N185" s="202"/>
      <c r="O185" s="18">
        <v>122</v>
      </c>
    </row>
    <row r="186" spans="1:15" x14ac:dyDescent="0.25">
      <c r="A186" s="8">
        <f t="shared" si="45"/>
        <v>3236</v>
      </c>
      <c r="B186" s="9">
        <f t="shared" si="46"/>
        <v>12</v>
      </c>
      <c r="C186" s="45" t="str">
        <f t="shared" si="47"/>
        <v>092</v>
      </c>
      <c r="D186" s="45" t="str">
        <f t="shared" si="48"/>
        <v>0922</v>
      </c>
      <c r="E186" s="39" t="s">
        <v>137</v>
      </c>
      <c r="F186" s="40">
        <v>122</v>
      </c>
      <c r="G186" s="41">
        <v>12</v>
      </c>
      <c r="H186" s="42">
        <v>3236</v>
      </c>
      <c r="I186" s="181">
        <v>7033</v>
      </c>
      <c r="J186" s="46">
        <v>1011</v>
      </c>
      <c r="K186" s="44" t="s">
        <v>296</v>
      </c>
      <c r="L186" s="202"/>
      <c r="M186" s="202"/>
      <c r="N186" s="202"/>
      <c r="O186" s="18">
        <v>122</v>
      </c>
    </row>
    <row r="187" spans="1:15" x14ac:dyDescent="0.25">
      <c r="A187" s="8">
        <f t="shared" si="39"/>
        <v>3239</v>
      </c>
      <c r="B187" s="9">
        <f t="shared" si="40"/>
        <v>12</v>
      </c>
      <c r="C187" s="45" t="str">
        <f t="shared" si="32"/>
        <v>092</v>
      </c>
      <c r="D187" s="45" t="str">
        <f t="shared" si="33"/>
        <v>0922</v>
      </c>
      <c r="E187" s="39" t="s">
        <v>137</v>
      </c>
      <c r="F187" s="40">
        <v>122</v>
      </c>
      <c r="G187" s="41">
        <v>12</v>
      </c>
      <c r="H187" s="42">
        <v>3239</v>
      </c>
      <c r="I187" s="181">
        <v>7034</v>
      </c>
      <c r="J187" s="46">
        <v>1011</v>
      </c>
      <c r="K187" s="44" t="s">
        <v>56</v>
      </c>
      <c r="L187" s="202"/>
      <c r="M187" s="202"/>
      <c r="N187" s="202"/>
      <c r="O187" s="18">
        <v>122</v>
      </c>
    </row>
    <row r="188" spans="1:15" x14ac:dyDescent="0.25">
      <c r="A188" s="8">
        <f t="shared" si="39"/>
        <v>0</v>
      </c>
      <c r="B188" s="9" t="str">
        <f t="shared" si="40"/>
        <v xml:space="preserve"> </v>
      </c>
      <c r="C188" s="45" t="str">
        <f t="shared" si="32"/>
        <v xml:space="preserve">  </v>
      </c>
      <c r="D188" s="45" t="str">
        <f t="shared" si="33"/>
        <v xml:space="preserve">  </v>
      </c>
      <c r="E188" s="39"/>
      <c r="F188" s="40"/>
      <c r="G188" s="41"/>
      <c r="H188" s="42"/>
      <c r="I188" s="43"/>
      <c r="J188" s="43"/>
      <c r="K188" s="44"/>
      <c r="L188" s="109"/>
      <c r="M188" s="109"/>
      <c r="N188" s="109"/>
      <c r="O188" s="18"/>
    </row>
    <row r="189" spans="1:15" ht="39" x14ac:dyDescent="0.25">
      <c r="A189" s="8" t="str">
        <f t="shared" si="39"/>
        <v>Program 7011</v>
      </c>
      <c r="B189" s="9" t="str">
        <f t="shared" si="40"/>
        <v xml:space="preserve"> </v>
      </c>
      <c r="C189" s="45" t="str">
        <f t="shared" si="32"/>
        <v xml:space="preserve">  </v>
      </c>
      <c r="D189" s="45" t="str">
        <f t="shared" si="33"/>
        <v xml:space="preserve">  </v>
      </c>
      <c r="E189" s="26"/>
      <c r="F189" s="27"/>
      <c r="G189" s="28"/>
      <c r="H189" s="29" t="s">
        <v>166</v>
      </c>
      <c r="I189" s="55"/>
      <c r="J189" s="55"/>
      <c r="K189" s="31" t="s">
        <v>167</v>
      </c>
      <c r="L189" s="112">
        <f>SUM(L190,L371)</f>
        <v>2797373</v>
      </c>
      <c r="M189" s="112">
        <f>SUM(M190,M371)</f>
        <v>413325</v>
      </c>
      <c r="N189" s="112">
        <f>SUM(N190,N371)</f>
        <v>3210698</v>
      </c>
      <c r="O189" s="18"/>
    </row>
    <row r="190" spans="1:15" ht="25.5" x14ac:dyDescent="0.25">
      <c r="A190" s="8" t="str">
        <f t="shared" si="39"/>
        <v>A 7011 01</v>
      </c>
      <c r="B190" s="9" t="str">
        <f t="shared" si="40"/>
        <v xml:space="preserve"> </v>
      </c>
      <c r="C190" s="45" t="str">
        <f t="shared" si="32"/>
        <v xml:space="preserve">  </v>
      </c>
      <c r="D190" s="45" t="str">
        <f t="shared" si="33"/>
        <v xml:space="preserve">  </v>
      </c>
      <c r="E190" s="33" t="s">
        <v>131</v>
      </c>
      <c r="F190" s="34">
        <v>32</v>
      </c>
      <c r="G190" s="35"/>
      <c r="H190" s="36" t="s">
        <v>168</v>
      </c>
      <c r="I190" s="37"/>
      <c r="J190" s="37"/>
      <c r="K190" s="38" t="s">
        <v>169</v>
      </c>
      <c r="L190" s="114">
        <f>SUM(L198,L326)</f>
        <v>2797373</v>
      </c>
      <c r="M190" s="114">
        <f>SUM(M198,M326)</f>
        <v>413325</v>
      </c>
      <c r="N190" s="114">
        <f>SUM(N198,N326)</f>
        <v>3210698</v>
      </c>
      <c r="O190" s="18"/>
    </row>
    <row r="191" spans="1:15" ht="25.5" x14ac:dyDescent="0.25">
      <c r="C191" s="45"/>
      <c r="D191" s="45"/>
      <c r="E191" s="57"/>
      <c r="F191" s="58"/>
      <c r="G191" s="59"/>
      <c r="H191" s="60">
        <v>32</v>
      </c>
      <c r="I191" s="61"/>
      <c r="J191" s="61"/>
      <c r="K191" s="62" t="s">
        <v>28</v>
      </c>
      <c r="L191" s="115">
        <f t="shared" ref="L191:N197" si="49">SUMIF($G$198:$G$370,$H191,L$198:L$370)</f>
        <v>40500</v>
      </c>
      <c r="M191" s="115">
        <f t="shared" si="49"/>
        <v>9325</v>
      </c>
      <c r="N191" s="115">
        <f t="shared" si="49"/>
        <v>49825</v>
      </c>
      <c r="O191" s="18"/>
    </row>
    <row r="192" spans="1:15" ht="25.5" x14ac:dyDescent="0.25">
      <c r="C192" s="45"/>
      <c r="D192" s="45"/>
      <c r="E192" s="57"/>
      <c r="F192" s="58"/>
      <c r="G192" s="59"/>
      <c r="H192" s="60">
        <v>33</v>
      </c>
      <c r="I192" s="61"/>
      <c r="J192" s="61"/>
      <c r="K192" s="62" t="s">
        <v>127</v>
      </c>
      <c r="L192" s="115">
        <f t="shared" si="49"/>
        <v>0</v>
      </c>
      <c r="M192" s="115">
        <f t="shared" si="49"/>
        <v>0</v>
      </c>
      <c r="N192" s="115">
        <f t="shared" si="49"/>
        <v>0</v>
      </c>
      <c r="O192" s="18"/>
    </row>
    <row r="193" spans="1:15" ht="25.5" x14ac:dyDescent="0.25">
      <c r="C193" s="45"/>
      <c r="D193" s="45"/>
      <c r="E193" s="57"/>
      <c r="F193" s="58"/>
      <c r="G193" s="59"/>
      <c r="H193" s="63">
        <v>49</v>
      </c>
      <c r="I193" s="64"/>
      <c r="J193" s="64"/>
      <c r="K193" s="62" t="s">
        <v>29</v>
      </c>
      <c r="L193" s="115">
        <f t="shared" si="49"/>
        <v>0</v>
      </c>
      <c r="M193" s="115">
        <f t="shared" si="49"/>
        <v>0</v>
      </c>
      <c r="N193" s="115">
        <f t="shared" si="49"/>
        <v>0</v>
      </c>
      <c r="O193" s="18"/>
    </row>
    <row r="194" spans="1:15" x14ac:dyDescent="0.25">
      <c r="C194" s="45"/>
      <c r="D194" s="45"/>
      <c r="E194" s="57"/>
      <c r="F194" s="58"/>
      <c r="G194" s="59"/>
      <c r="H194" s="60">
        <v>54</v>
      </c>
      <c r="I194" s="61"/>
      <c r="J194" s="61"/>
      <c r="K194" s="62" t="s">
        <v>30</v>
      </c>
      <c r="L194" s="115">
        <f t="shared" si="49"/>
        <v>2752873</v>
      </c>
      <c r="M194" s="115">
        <f t="shared" si="49"/>
        <v>402000</v>
      </c>
      <c r="N194" s="115">
        <f t="shared" si="49"/>
        <v>3154873</v>
      </c>
      <c r="O194" s="18"/>
    </row>
    <row r="195" spans="1:15" x14ac:dyDescent="0.25">
      <c r="C195" s="45"/>
      <c r="D195" s="45"/>
      <c r="E195" s="57"/>
      <c r="F195" s="58"/>
      <c r="G195" s="59"/>
      <c r="H195" s="63">
        <v>62</v>
      </c>
      <c r="I195" s="64"/>
      <c r="J195" s="64"/>
      <c r="K195" s="62" t="s">
        <v>31</v>
      </c>
      <c r="L195" s="115">
        <f t="shared" si="49"/>
        <v>4000</v>
      </c>
      <c r="M195" s="115">
        <f t="shared" si="49"/>
        <v>2000</v>
      </c>
      <c r="N195" s="115">
        <f t="shared" si="49"/>
        <v>6000</v>
      </c>
      <c r="O195" s="18"/>
    </row>
    <row r="196" spans="1:15" ht="51" x14ac:dyDescent="0.25">
      <c r="C196" s="45"/>
      <c r="D196" s="45"/>
      <c r="E196" s="57"/>
      <c r="F196" s="58"/>
      <c r="G196" s="59"/>
      <c r="H196" s="60">
        <v>72</v>
      </c>
      <c r="I196" s="61"/>
      <c r="J196" s="61"/>
      <c r="K196" s="62" t="s">
        <v>32</v>
      </c>
      <c r="L196" s="115">
        <f t="shared" si="49"/>
        <v>0</v>
      </c>
      <c r="M196" s="115">
        <f t="shared" si="49"/>
        <v>0</v>
      </c>
      <c r="N196" s="115">
        <f t="shared" si="49"/>
        <v>0</v>
      </c>
      <c r="O196" s="18"/>
    </row>
    <row r="197" spans="1:15" ht="25.5" x14ac:dyDescent="0.25">
      <c r="C197" s="45"/>
      <c r="D197" s="45"/>
      <c r="E197" s="57"/>
      <c r="F197" s="58"/>
      <c r="G197" s="59"/>
      <c r="H197" s="63">
        <v>82</v>
      </c>
      <c r="I197" s="64"/>
      <c r="J197" s="64"/>
      <c r="K197" s="62" t="s">
        <v>33</v>
      </c>
      <c r="L197" s="115">
        <f t="shared" si="49"/>
        <v>0</v>
      </c>
      <c r="M197" s="115">
        <f t="shared" si="49"/>
        <v>0</v>
      </c>
      <c r="N197" s="115">
        <f t="shared" si="49"/>
        <v>0</v>
      </c>
      <c r="O197" s="18"/>
    </row>
    <row r="198" spans="1:15" x14ac:dyDescent="0.25">
      <c r="A198" s="8">
        <f t="shared" si="39"/>
        <v>3</v>
      </c>
      <c r="B198" s="9" t="str">
        <f t="shared" ref="B198:B261" si="50">IF(J198&gt;0,G198," ")</f>
        <v xml:space="preserve"> </v>
      </c>
      <c r="C198" s="45" t="str">
        <f t="shared" si="32"/>
        <v xml:space="preserve">  </v>
      </c>
      <c r="D198" s="45" t="str">
        <f t="shared" si="33"/>
        <v xml:space="preserve">  </v>
      </c>
      <c r="E198" s="39"/>
      <c r="F198" s="40"/>
      <c r="G198" s="41"/>
      <c r="H198" s="42">
        <v>3</v>
      </c>
      <c r="I198" s="43"/>
      <c r="J198" s="43"/>
      <c r="K198" s="44" t="s">
        <v>44</v>
      </c>
      <c r="L198" s="109">
        <f>SUM(L199,L214,L308,L317,L323)</f>
        <v>2778823</v>
      </c>
      <c r="M198" s="109">
        <f>SUM(M199,M214,M308,M317,M323)</f>
        <v>359800</v>
      </c>
      <c r="N198" s="109">
        <f>SUM(N199,N214,N308,N317,N323)</f>
        <v>3138623</v>
      </c>
    </row>
    <row r="199" spans="1:15" x14ac:dyDescent="0.25">
      <c r="A199" s="8">
        <f t="shared" si="39"/>
        <v>31</v>
      </c>
      <c r="B199" s="9" t="str">
        <f t="shared" si="50"/>
        <v xml:space="preserve"> </v>
      </c>
      <c r="C199" s="45" t="str">
        <f t="shared" si="32"/>
        <v xml:space="preserve">  </v>
      </c>
      <c r="D199" s="45" t="str">
        <f t="shared" si="33"/>
        <v xml:space="preserve">  </v>
      </c>
      <c r="E199" s="39"/>
      <c r="F199" s="40"/>
      <c r="G199" s="41"/>
      <c r="H199" s="42">
        <v>31</v>
      </c>
      <c r="I199" s="43"/>
      <c r="J199" s="43"/>
      <c r="K199" s="44" t="s">
        <v>45</v>
      </c>
      <c r="L199" s="109">
        <f>SUM(L200,L206,L209)</f>
        <v>2580000</v>
      </c>
      <c r="M199" s="109">
        <f>SUM(M200,M206,M209)</f>
        <v>320000</v>
      </c>
      <c r="N199" s="109">
        <f>SUM(N200,N206,N209)</f>
        <v>2900000</v>
      </c>
      <c r="O199" s="18"/>
    </row>
    <row r="200" spans="1:15" x14ac:dyDescent="0.25">
      <c r="A200" s="8">
        <f t="shared" si="39"/>
        <v>311</v>
      </c>
      <c r="B200" s="9" t="str">
        <f t="shared" si="50"/>
        <v xml:space="preserve"> </v>
      </c>
      <c r="C200" s="45" t="str">
        <f t="shared" si="32"/>
        <v xml:space="preserve">  </v>
      </c>
      <c r="D200" s="45" t="str">
        <f t="shared" si="33"/>
        <v xml:space="preserve">  </v>
      </c>
      <c r="E200" s="39"/>
      <c r="F200" s="40"/>
      <c r="G200" s="41"/>
      <c r="H200" s="42">
        <v>311</v>
      </c>
      <c r="I200" s="43"/>
      <c r="J200" s="43"/>
      <c r="K200" s="44" t="s">
        <v>46</v>
      </c>
      <c r="L200" s="109">
        <f>SUM(L201:L205)</f>
        <v>2120000</v>
      </c>
      <c r="M200" s="109">
        <f>SUM(M201:M205)</f>
        <v>260000</v>
      </c>
      <c r="N200" s="109">
        <f>SUM(N201:N205)</f>
        <v>2380000</v>
      </c>
      <c r="O200" s="18"/>
    </row>
    <row r="201" spans="1:15" x14ac:dyDescent="0.25">
      <c r="A201" s="8">
        <f t="shared" si="39"/>
        <v>3111</v>
      </c>
      <c r="B201" s="9">
        <f t="shared" si="50"/>
        <v>32</v>
      </c>
      <c r="C201" s="45" t="str">
        <f t="shared" si="32"/>
        <v>091</v>
      </c>
      <c r="D201" s="45" t="str">
        <f t="shared" si="33"/>
        <v>0912</v>
      </c>
      <c r="E201" s="39" t="s">
        <v>131</v>
      </c>
      <c r="F201" s="40">
        <v>32</v>
      </c>
      <c r="G201" s="41">
        <v>32</v>
      </c>
      <c r="H201" s="42">
        <v>3111</v>
      </c>
      <c r="I201" s="46">
        <v>1014</v>
      </c>
      <c r="J201" s="46">
        <v>1014</v>
      </c>
      <c r="K201" s="44" t="s">
        <v>47</v>
      </c>
      <c r="L201" s="202"/>
      <c r="M201" s="202"/>
      <c r="N201" s="202"/>
      <c r="O201" s="76">
        <v>3210</v>
      </c>
    </row>
    <row r="202" spans="1:15" x14ac:dyDescent="0.25">
      <c r="A202" s="8">
        <f t="shared" si="39"/>
        <v>3111</v>
      </c>
      <c r="B202" s="9">
        <f t="shared" si="50"/>
        <v>49</v>
      </c>
      <c r="C202" s="45" t="str">
        <f t="shared" si="32"/>
        <v>091</v>
      </c>
      <c r="D202" s="45" t="str">
        <f t="shared" si="33"/>
        <v>0912</v>
      </c>
      <c r="E202" s="39" t="s">
        <v>131</v>
      </c>
      <c r="F202" s="40">
        <v>32</v>
      </c>
      <c r="G202" s="74">
        <v>49</v>
      </c>
      <c r="H202" s="42">
        <v>3111</v>
      </c>
      <c r="I202" s="46">
        <v>1015</v>
      </c>
      <c r="J202" s="46">
        <v>1015</v>
      </c>
      <c r="K202" s="44" t="s">
        <v>47</v>
      </c>
      <c r="L202" s="202"/>
      <c r="M202" s="202"/>
      <c r="N202" s="202"/>
      <c r="O202" s="77">
        <v>4910</v>
      </c>
    </row>
    <row r="203" spans="1:15" x14ac:dyDescent="0.25">
      <c r="A203" s="8">
        <f t="shared" si="39"/>
        <v>3111</v>
      </c>
      <c r="B203" s="9">
        <f t="shared" si="50"/>
        <v>54</v>
      </c>
      <c r="C203" s="45" t="str">
        <f t="shared" si="32"/>
        <v>091</v>
      </c>
      <c r="D203" s="45" t="str">
        <f t="shared" si="33"/>
        <v>0912</v>
      </c>
      <c r="E203" s="39" t="s">
        <v>131</v>
      </c>
      <c r="F203" s="40">
        <v>32</v>
      </c>
      <c r="G203" s="74">
        <v>54</v>
      </c>
      <c r="H203" s="42">
        <v>3111</v>
      </c>
      <c r="I203" s="46">
        <v>1016</v>
      </c>
      <c r="J203" s="46">
        <v>1016</v>
      </c>
      <c r="K203" s="44" t="s">
        <v>47</v>
      </c>
      <c r="L203" s="202">
        <v>2100000</v>
      </c>
      <c r="M203" s="202">
        <v>260000</v>
      </c>
      <c r="N203" s="202">
        <v>2360000</v>
      </c>
      <c r="O203" s="77">
        <v>5410</v>
      </c>
    </row>
    <row r="204" spans="1:15" x14ac:dyDescent="0.25">
      <c r="A204" s="8">
        <f t="shared" si="39"/>
        <v>3113</v>
      </c>
      <c r="B204" s="9">
        <f t="shared" si="50"/>
        <v>54</v>
      </c>
      <c r="C204" s="45" t="str">
        <f t="shared" si="32"/>
        <v>091</v>
      </c>
      <c r="D204" s="45" t="str">
        <f t="shared" si="33"/>
        <v>0912</v>
      </c>
      <c r="E204" s="39" t="s">
        <v>131</v>
      </c>
      <c r="F204" s="40">
        <v>32</v>
      </c>
      <c r="G204" s="74">
        <v>54</v>
      </c>
      <c r="H204" s="42">
        <v>3113</v>
      </c>
      <c r="I204" s="46">
        <v>1017</v>
      </c>
      <c r="J204" s="46">
        <v>1017</v>
      </c>
      <c r="K204" s="44" t="s">
        <v>170</v>
      </c>
      <c r="L204" s="202">
        <v>10000</v>
      </c>
      <c r="M204" s="202"/>
      <c r="N204" s="202">
        <v>10000</v>
      </c>
      <c r="O204" s="77">
        <v>5410</v>
      </c>
    </row>
    <row r="205" spans="1:15" x14ac:dyDescent="0.25">
      <c r="A205" s="8">
        <f t="shared" si="39"/>
        <v>3114</v>
      </c>
      <c r="B205" s="9">
        <f t="shared" si="50"/>
        <v>54</v>
      </c>
      <c r="C205" s="45" t="str">
        <f t="shared" si="32"/>
        <v>091</v>
      </c>
      <c r="D205" s="45" t="str">
        <f t="shared" si="33"/>
        <v>0912</v>
      </c>
      <c r="E205" s="39" t="s">
        <v>131</v>
      </c>
      <c r="F205" s="40">
        <v>32</v>
      </c>
      <c r="G205" s="74">
        <v>54</v>
      </c>
      <c r="H205" s="42">
        <v>3114</v>
      </c>
      <c r="I205" s="46">
        <v>1018</v>
      </c>
      <c r="J205" s="46">
        <v>1018</v>
      </c>
      <c r="K205" s="5" t="s">
        <v>171</v>
      </c>
      <c r="L205" s="202">
        <v>10000</v>
      </c>
      <c r="M205" s="202"/>
      <c r="N205" s="202">
        <v>10000</v>
      </c>
      <c r="O205" s="77">
        <v>5410</v>
      </c>
    </row>
    <row r="206" spans="1:15" x14ac:dyDescent="0.25">
      <c r="A206" s="8">
        <f t="shared" si="39"/>
        <v>312</v>
      </c>
      <c r="B206" s="9" t="str">
        <f t="shared" si="50"/>
        <v xml:space="preserve"> </v>
      </c>
      <c r="C206" s="45" t="str">
        <f t="shared" si="32"/>
        <v xml:space="preserve">  </v>
      </c>
      <c r="D206" s="45" t="str">
        <f t="shared" si="33"/>
        <v xml:space="preserve">  </v>
      </c>
      <c r="E206" s="39"/>
      <c r="F206" s="40"/>
      <c r="G206" s="41"/>
      <c r="H206" s="42">
        <v>312</v>
      </c>
      <c r="I206" s="43"/>
      <c r="J206" s="43"/>
      <c r="K206" s="44" t="s">
        <v>82</v>
      </c>
      <c r="L206" s="109">
        <f t="shared" ref="L206:N206" si="51">SUM(L207:L208)</f>
        <v>120000</v>
      </c>
      <c r="M206" s="109">
        <f t="shared" si="51"/>
        <v>0</v>
      </c>
      <c r="N206" s="109">
        <f t="shared" si="51"/>
        <v>120000</v>
      </c>
      <c r="O206" s="18"/>
    </row>
    <row r="207" spans="1:15" x14ac:dyDescent="0.25">
      <c r="A207" s="8">
        <f t="shared" si="39"/>
        <v>3121</v>
      </c>
      <c r="B207" s="9">
        <f t="shared" si="50"/>
        <v>32</v>
      </c>
      <c r="C207" s="45" t="str">
        <f t="shared" si="32"/>
        <v>091</v>
      </c>
      <c r="D207" s="45" t="str">
        <f t="shared" si="33"/>
        <v>0912</v>
      </c>
      <c r="E207" s="39" t="s">
        <v>131</v>
      </c>
      <c r="F207" s="40">
        <v>32</v>
      </c>
      <c r="G207" s="41">
        <v>32</v>
      </c>
      <c r="H207" s="42">
        <v>3121</v>
      </c>
      <c r="I207" s="46">
        <v>1019</v>
      </c>
      <c r="J207" s="46">
        <v>1019</v>
      </c>
      <c r="K207" s="44" t="s">
        <v>82</v>
      </c>
      <c r="L207" s="202"/>
      <c r="M207" s="202"/>
      <c r="N207" s="202"/>
      <c r="O207" s="76">
        <v>3210</v>
      </c>
    </row>
    <row r="208" spans="1:15" x14ac:dyDescent="0.25">
      <c r="A208" s="8">
        <f t="shared" si="39"/>
        <v>3121</v>
      </c>
      <c r="B208" s="9">
        <f t="shared" si="50"/>
        <v>54</v>
      </c>
      <c r="C208" s="45" t="str">
        <f t="shared" si="32"/>
        <v>091</v>
      </c>
      <c r="D208" s="45" t="str">
        <f t="shared" si="33"/>
        <v>0912</v>
      </c>
      <c r="E208" s="39" t="s">
        <v>131</v>
      </c>
      <c r="F208" s="40">
        <v>32</v>
      </c>
      <c r="G208" s="74">
        <v>54</v>
      </c>
      <c r="H208" s="42">
        <v>3121</v>
      </c>
      <c r="I208" s="46">
        <v>1020</v>
      </c>
      <c r="J208" s="46">
        <v>1020</v>
      </c>
      <c r="K208" s="44" t="s">
        <v>82</v>
      </c>
      <c r="L208" s="202">
        <v>120000</v>
      </c>
      <c r="M208" s="202"/>
      <c r="N208" s="202">
        <v>120000</v>
      </c>
      <c r="O208" s="77">
        <v>5410</v>
      </c>
    </row>
    <row r="209" spans="1:15" x14ac:dyDescent="0.25">
      <c r="A209" s="8">
        <f t="shared" si="39"/>
        <v>313</v>
      </c>
      <c r="B209" s="9" t="str">
        <f t="shared" si="50"/>
        <v xml:space="preserve"> </v>
      </c>
      <c r="C209" s="45" t="str">
        <f t="shared" si="32"/>
        <v xml:space="preserve">  </v>
      </c>
      <c r="D209" s="45" t="str">
        <f t="shared" si="33"/>
        <v xml:space="preserve">  </v>
      </c>
      <c r="E209" s="39"/>
      <c r="F209" s="40"/>
      <c r="G209" s="41"/>
      <c r="H209" s="42">
        <v>313</v>
      </c>
      <c r="I209" s="43"/>
      <c r="J209" s="43"/>
      <c r="K209" s="44" t="s">
        <v>48</v>
      </c>
      <c r="L209" s="109">
        <f>SUM(L210:L213)</f>
        <v>340000</v>
      </c>
      <c r="M209" s="109">
        <f>SUM(M210:M213)</f>
        <v>60000</v>
      </c>
      <c r="N209" s="109">
        <f>SUM(N210:N213)</f>
        <v>400000</v>
      </c>
      <c r="O209" s="18"/>
    </row>
    <row r="210" spans="1:15" ht="25.5" x14ac:dyDescent="0.25">
      <c r="A210" s="8">
        <f t="shared" si="39"/>
        <v>3132</v>
      </c>
      <c r="B210" s="9">
        <f t="shared" si="50"/>
        <v>32</v>
      </c>
      <c r="C210" s="45" t="str">
        <f>IF(I210&gt;0,LEFT(E210,3),"  ")</f>
        <v>091</v>
      </c>
      <c r="D210" s="45" t="str">
        <f>IF(I210&gt;0,LEFT(E210,4),"  ")</f>
        <v>0912</v>
      </c>
      <c r="E210" s="39" t="s">
        <v>131</v>
      </c>
      <c r="F210" s="40">
        <v>32</v>
      </c>
      <c r="G210" s="41">
        <v>32</v>
      </c>
      <c r="H210" s="42">
        <v>3132</v>
      </c>
      <c r="I210" s="46">
        <v>1021</v>
      </c>
      <c r="J210" s="46">
        <v>1021</v>
      </c>
      <c r="K210" s="44" t="s">
        <v>49</v>
      </c>
      <c r="L210" s="202"/>
      <c r="M210" s="202"/>
      <c r="N210" s="202"/>
      <c r="O210" s="76">
        <v>3210</v>
      </c>
    </row>
    <row r="211" spans="1:15" ht="25.5" x14ac:dyDescent="0.25">
      <c r="A211" s="8">
        <f t="shared" si="39"/>
        <v>3132</v>
      </c>
      <c r="B211" s="9">
        <f t="shared" si="50"/>
        <v>49</v>
      </c>
      <c r="C211" s="45" t="str">
        <f t="shared" ref="C211:C212" si="52">IF(I211&gt;0,LEFT(E211,3),"  ")</f>
        <v>091</v>
      </c>
      <c r="D211" s="45" t="str">
        <f t="shared" ref="D211:D212" si="53">IF(I211&gt;0,LEFT(E211,4),"  ")</f>
        <v>0912</v>
      </c>
      <c r="E211" s="39" t="s">
        <v>131</v>
      </c>
      <c r="F211" s="40">
        <v>32</v>
      </c>
      <c r="G211" s="74">
        <v>49</v>
      </c>
      <c r="H211" s="42">
        <v>3132</v>
      </c>
      <c r="I211" s="46">
        <v>1022</v>
      </c>
      <c r="J211" s="46">
        <v>1022</v>
      </c>
      <c r="K211" s="44" t="s">
        <v>49</v>
      </c>
      <c r="L211" s="202"/>
      <c r="M211" s="202"/>
      <c r="N211" s="202"/>
      <c r="O211" s="77">
        <v>4910</v>
      </c>
    </row>
    <row r="212" spans="1:15" ht="25.5" x14ac:dyDescent="0.25">
      <c r="A212" s="8">
        <f t="shared" si="39"/>
        <v>3132</v>
      </c>
      <c r="B212" s="9">
        <f t="shared" si="50"/>
        <v>54</v>
      </c>
      <c r="C212" s="45" t="str">
        <f t="shared" si="52"/>
        <v>091</v>
      </c>
      <c r="D212" s="45" t="str">
        <f t="shared" si="53"/>
        <v>0912</v>
      </c>
      <c r="E212" s="39" t="s">
        <v>131</v>
      </c>
      <c r="F212" s="40">
        <v>32</v>
      </c>
      <c r="G212" s="74">
        <v>54</v>
      </c>
      <c r="H212" s="42">
        <v>3132</v>
      </c>
      <c r="I212" s="46">
        <v>1023</v>
      </c>
      <c r="J212" s="46">
        <v>1023</v>
      </c>
      <c r="K212" s="44" t="s">
        <v>49</v>
      </c>
      <c r="L212" s="202">
        <v>340000</v>
      </c>
      <c r="M212" s="202">
        <v>60000</v>
      </c>
      <c r="N212" s="202">
        <v>400000</v>
      </c>
      <c r="O212" s="77">
        <v>5410</v>
      </c>
    </row>
    <row r="213" spans="1:15" ht="25.5" x14ac:dyDescent="0.25">
      <c r="A213" s="8">
        <f t="shared" si="39"/>
        <v>3133</v>
      </c>
      <c r="B213" s="9">
        <f t="shared" si="50"/>
        <v>54</v>
      </c>
      <c r="C213" s="45" t="str">
        <f t="shared" si="32"/>
        <v>091</v>
      </c>
      <c r="D213" s="45" t="str">
        <f t="shared" si="33"/>
        <v>0912</v>
      </c>
      <c r="E213" s="39" t="s">
        <v>131</v>
      </c>
      <c r="F213" s="40">
        <v>32</v>
      </c>
      <c r="G213" s="74">
        <v>54</v>
      </c>
      <c r="H213" s="42">
        <v>3133</v>
      </c>
      <c r="I213" s="46">
        <v>1024</v>
      </c>
      <c r="J213" s="46">
        <v>1024</v>
      </c>
      <c r="K213" s="44" t="s">
        <v>172</v>
      </c>
      <c r="L213" s="202"/>
      <c r="M213" s="202"/>
      <c r="N213" s="202"/>
      <c r="O213" s="77">
        <v>5410</v>
      </c>
    </row>
    <row r="214" spans="1:15" x14ac:dyDescent="0.25">
      <c r="A214" s="8">
        <f t="shared" si="39"/>
        <v>32</v>
      </c>
      <c r="B214" s="9" t="str">
        <f t="shared" si="50"/>
        <v xml:space="preserve"> </v>
      </c>
      <c r="C214" s="45" t="str">
        <f t="shared" si="32"/>
        <v xml:space="preserve">  </v>
      </c>
      <c r="D214" s="45" t="str">
        <f t="shared" si="33"/>
        <v xml:space="preserve">  </v>
      </c>
      <c r="E214" s="39"/>
      <c r="F214" s="40"/>
      <c r="G214" s="41"/>
      <c r="H214" s="42">
        <v>32</v>
      </c>
      <c r="I214" s="43"/>
      <c r="J214" s="43"/>
      <c r="K214" s="44" t="s">
        <v>50</v>
      </c>
      <c r="L214" s="109">
        <f>SUM(L215,L230,L253,L289,L284)</f>
        <v>194823</v>
      </c>
      <c r="M214" s="109">
        <f>SUM(M215,M230,M253,M289,M284)</f>
        <v>38800</v>
      </c>
      <c r="N214" s="109">
        <f>SUM(N215,N230,N253,N289,N284)</f>
        <v>233623</v>
      </c>
      <c r="O214" s="18"/>
    </row>
    <row r="215" spans="1:15" x14ac:dyDescent="0.25">
      <c r="A215" s="8">
        <f t="shared" si="39"/>
        <v>321</v>
      </c>
      <c r="B215" s="9" t="str">
        <f t="shared" si="50"/>
        <v xml:space="preserve"> </v>
      </c>
      <c r="C215" s="45" t="str">
        <f t="shared" si="32"/>
        <v xml:space="preserve">  </v>
      </c>
      <c r="D215" s="45" t="str">
        <f t="shared" si="33"/>
        <v xml:space="preserve">  </v>
      </c>
      <c r="E215" s="39"/>
      <c r="F215" s="40"/>
      <c r="G215" s="41"/>
      <c r="H215" s="42">
        <v>321</v>
      </c>
      <c r="I215" s="43"/>
      <c r="J215" s="43"/>
      <c r="K215" s="44" t="s">
        <v>69</v>
      </c>
      <c r="L215" s="109">
        <f t="shared" ref="L215:N215" si="54">SUM(L216:L229)</f>
        <v>162400</v>
      </c>
      <c r="M215" s="109">
        <f t="shared" si="54"/>
        <v>-42200</v>
      </c>
      <c r="N215" s="109">
        <f t="shared" si="54"/>
        <v>120200</v>
      </c>
      <c r="O215" s="18"/>
    </row>
    <row r="216" spans="1:15" x14ac:dyDescent="0.25">
      <c r="A216" s="8">
        <f t="shared" si="39"/>
        <v>3211</v>
      </c>
      <c r="B216" s="9">
        <f t="shared" si="50"/>
        <v>32</v>
      </c>
      <c r="C216" s="45" t="str">
        <f t="shared" si="32"/>
        <v>091</v>
      </c>
      <c r="D216" s="45" t="str">
        <f t="shared" si="33"/>
        <v>0912</v>
      </c>
      <c r="E216" s="39" t="s">
        <v>131</v>
      </c>
      <c r="F216" s="40">
        <v>32</v>
      </c>
      <c r="G216" s="41">
        <v>32</v>
      </c>
      <c r="H216" s="42">
        <v>3211</v>
      </c>
      <c r="I216" s="46">
        <v>1025</v>
      </c>
      <c r="J216" s="46">
        <v>1025</v>
      </c>
      <c r="K216" s="44" t="s">
        <v>70</v>
      </c>
      <c r="L216" s="202">
        <v>200</v>
      </c>
      <c r="M216" s="202">
        <v>-200</v>
      </c>
      <c r="N216" s="202">
        <v>0</v>
      </c>
      <c r="O216" s="76">
        <v>3210</v>
      </c>
    </row>
    <row r="217" spans="1:15" x14ac:dyDescent="0.25">
      <c r="A217" s="8">
        <f t="shared" si="39"/>
        <v>3211</v>
      </c>
      <c r="B217" s="9">
        <f t="shared" si="50"/>
        <v>49</v>
      </c>
      <c r="C217" s="45" t="str">
        <f t="shared" si="32"/>
        <v>091</v>
      </c>
      <c r="D217" s="45" t="str">
        <f t="shared" si="33"/>
        <v>0912</v>
      </c>
      <c r="E217" s="39" t="s">
        <v>131</v>
      </c>
      <c r="F217" s="40">
        <v>32</v>
      </c>
      <c r="G217" s="74">
        <v>49</v>
      </c>
      <c r="H217" s="42">
        <v>3211</v>
      </c>
      <c r="I217" s="46">
        <v>1026</v>
      </c>
      <c r="J217" s="46">
        <v>1026</v>
      </c>
      <c r="K217" s="44" t="s">
        <v>70</v>
      </c>
      <c r="L217" s="202"/>
      <c r="M217" s="202"/>
      <c r="N217" s="202"/>
      <c r="O217" s="77">
        <v>4910</v>
      </c>
    </row>
    <row r="218" spans="1:15" x14ac:dyDescent="0.25">
      <c r="A218" s="8">
        <f t="shared" si="39"/>
        <v>3211</v>
      </c>
      <c r="B218" s="9">
        <f t="shared" si="50"/>
        <v>54</v>
      </c>
      <c r="C218" s="45" t="str">
        <f t="shared" si="32"/>
        <v>091</v>
      </c>
      <c r="D218" s="45" t="str">
        <f t="shared" si="33"/>
        <v>0912</v>
      </c>
      <c r="E218" s="39" t="s">
        <v>131</v>
      </c>
      <c r="F218" s="40">
        <v>32</v>
      </c>
      <c r="G218" s="74">
        <v>54</v>
      </c>
      <c r="H218" s="42">
        <v>3211</v>
      </c>
      <c r="I218" s="46">
        <v>1027</v>
      </c>
      <c r="J218" s="46">
        <v>1027</v>
      </c>
      <c r="K218" s="44" t="s">
        <v>70</v>
      </c>
      <c r="L218" s="202"/>
      <c r="M218" s="202"/>
      <c r="N218" s="202"/>
      <c r="O218" s="77">
        <v>5410</v>
      </c>
    </row>
    <row r="219" spans="1:15" x14ac:dyDescent="0.25">
      <c r="A219" s="8">
        <f t="shared" si="39"/>
        <v>3211</v>
      </c>
      <c r="B219" s="9">
        <f t="shared" si="50"/>
        <v>62</v>
      </c>
      <c r="C219" s="45" t="str">
        <f t="shared" si="32"/>
        <v>091</v>
      </c>
      <c r="D219" s="45" t="str">
        <f t="shared" si="33"/>
        <v>0912</v>
      </c>
      <c r="E219" s="39" t="s">
        <v>131</v>
      </c>
      <c r="F219" s="40">
        <v>32</v>
      </c>
      <c r="G219" s="74">
        <v>62</v>
      </c>
      <c r="H219" s="42">
        <v>3211</v>
      </c>
      <c r="I219" s="46">
        <v>1028</v>
      </c>
      <c r="J219" s="46">
        <v>1028</v>
      </c>
      <c r="K219" s="44" t="s">
        <v>70</v>
      </c>
      <c r="L219" s="202">
        <v>2000</v>
      </c>
      <c r="M219" s="202">
        <v>-2000</v>
      </c>
      <c r="N219" s="202">
        <v>0</v>
      </c>
      <c r="O219" s="77">
        <v>6210</v>
      </c>
    </row>
    <row r="220" spans="1:15" x14ac:dyDescent="0.25">
      <c r="A220" s="8">
        <f t="shared" si="39"/>
        <v>3211</v>
      </c>
      <c r="B220" s="9">
        <f t="shared" si="50"/>
        <v>72</v>
      </c>
      <c r="C220" s="45" t="str">
        <f t="shared" si="32"/>
        <v>091</v>
      </c>
      <c r="D220" s="45" t="str">
        <f t="shared" si="33"/>
        <v>0912</v>
      </c>
      <c r="E220" s="39" t="s">
        <v>131</v>
      </c>
      <c r="F220" s="40">
        <v>32</v>
      </c>
      <c r="G220" s="74">
        <v>72</v>
      </c>
      <c r="H220" s="42">
        <v>3211</v>
      </c>
      <c r="I220" s="46">
        <v>1029</v>
      </c>
      <c r="J220" s="46">
        <v>1029</v>
      </c>
      <c r="K220" s="44" t="s">
        <v>70</v>
      </c>
      <c r="L220" s="202"/>
      <c r="M220" s="202"/>
      <c r="N220" s="202"/>
      <c r="O220" s="77">
        <v>7210</v>
      </c>
    </row>
    <row r="221" spans="1:15" ht="25.5" x14ac:dyDescent="0.25">
      <c r="A221" s="8">
        <f t="shared" si="39"/>
        <v>3212</v>
      </c>
      <c r="B221" s="9">
        <f t="shared" si="50"/>
        <v>32</v>
      </c>
      <c r="C221" s="45" t="str">
        <f t="shared" si="32"/>
        <v>091</v>
      </c>
      <c r="D221" s="45" t="str">
        <f t="shared" si="33"/>
        <v>0912</v>
      </c>
      <c r="E221" s="39" t="s">
        <v>131</v>
      </c>
      <c r="F221" s="40">
        <v>32</v>
      </c>
      <c r="G221" s="41">
        <v>32</v>
      </c>
      <c r="H221" s="42">
        <v>3212</v>
      </c>
      <c r="I221" s="46">
        <v>1030</v>
      </c>
      <c r="J221" s="46">
        <v>1030</v>
      </c>
      <c r="K221" s="44" t="s">
        <v>83</v>
      </c>
      <c r="L221" s="202"/>
      <c r="M221" s="202"/>
      <c r="N221" s="202"/>
      <c r="O221" s="76">
        <v>3210</v>
      </c>
    </row>
    <row r="222" spans="1:15" ht="25.5" x14ac:dyDescent="0.25">
      <c r="A222" s="8">
        <f t="shared" si="39"/>
        <v>3212</v>
      </c>
      <c r="B222" s="9">
        <f t="shared" si="50"/>
        <v>49</v>
      </c>
      <c r="C222" s="45" t="str">
        <f t="shared" si="32"/>
        <v>091</v>
      </c>
      <c r="D222" s="45" t="str">
        <f t="shared" si="33"/>
        <v>0912</v>
      </c>
      <c r="E222" s="39" t="s">
        <v>131</v>
      </c>
      <c r="F222" s="40">
        <v>32</v>
      </c>
      <c r="G222" s="74">
        <v>49</v>
      </c>
      <c r="H222" s="42">
        <v>3212</v>
      </c>
      <c r="I222" s="46">
        <v>1031</v>
      </c>
      <c r="J222" s="46">
        <v>1031</v>
      </c>
      <c r="K222" s="44" t="s">
        <v>83</v>
      </c>
      <c r="L222" s="202"/>
      <c r="M222" s="202"/>
      <c r="N222" s="202"/>
      <c r="O222" s="77">
        <v>4910</v>
      </c>
    </row>
    <row r="223" spans="1:15" ht="25.5" x14ac:dyDescent="0.25">
      <c r="A223" s="8">
        <f t="shared" si="39"/>
        <v>3212</v>
      </c>
      <c r="B223" s="9">
        <f t="shared" si="50"/>
        <v>54</v>
      </c>
      <c r="C223" s="45" t="str">
        <f t="shared" si="32"/>
        <v>091</v>
      </c>
      <c r="D223" s="45" t="str">
        <f t="shared" si="33"/>
        <v>0912</v>
      </c>
      <c r="E223" s="39" t="s">
        <v>131</v>
      </c>
      <c r="F223" s="40">
        <v>32</v>
      </c>
      <c r="G223" s="74">
        <v>54</v>
      </c>
      <c r="H223" s="42">
        <v>3212</v>
      </c>
      <c r="I223" s="46">
        <v>1032</v>
      </c>
      <c r="J223" s="46">
        <v>1032</v>
      </c>
      <c r="K223" s="44" t="s">
        <v>83</v>
      </c>
      <c r="L223" s="202">
        <v>160000</v>
      </c>
      <c r="M223" s="202">
        <v>-40000</v>
      </c>
      <c r="N223" s="202">
        <v>120000</v>
      </c>
      <c r="O223" s="77">
        <v>5410</v>
      </c>
    </row>
    <row r="224" spans="1:15" x14ac:dyDescent="0.25">
      <c r="A224" s="8">
        <f t="shared" si="39"/>
        <v>3213</v>
      </c>
      <c r="B224" s="9">
        <f t="shared" si="50"/>
        <v>32</v>
      </c>
      <c r="C224" s="45" t="str">
        <f t="shared" si="32"/>
        <v>091</v>
      </c>
      <c r="D224" s="45" t="str">
        <f t="shared" si="33"/>
        <v>0912</v>
      </c>
      <c r="E224" s="39" t="s">
        <v>131</v>
      </c>
      <c r="F224" s="40">
        <v>32</v>
      </c>
      <c r="G224" s="41">
        <v>32</v>
      </c>
      <c r="H224" s="42">
        <v>3213</v>
      </c>
      <c r="I224" s="46">
        <v>1033</v>
      </c>
      <c r="J224" s="46">
        <v>1033</v>
      </c>
      <c r="K224" s="44" t="s">
        <v>84</v>
      </c>
      <c r="L224" s="202">
        <v>100</v>
      </c>
      <c r="M224" s="202"/>
      <c r="N224" s="202">
        <v>100</v>
      </c>
      <c r="O224" s="76">
        <v>3210</v>
      </c>
    </row>
    <row r="225" spans="1:15" x14ac:dyDescent="0.25">
      <c r="A225" s="8">
        <f t="shared" si="39"/>
        <v>3213</v>
      </c>
      <c r="B225" s="9">
        <f t="shared" si="50"/>
        <v>54</v>
      </c>
      <c r="C225" s="45" t="str">
        <f t="shared" si="32"/>
        <v>091</v>
      </c>
      <c r="D225" s="45" t="str">
        <f t="shared" si="33"/>
        <v>0912</v>
      </c>
      <c r="E225" s="39" t="s">
        <v>131</v>
      </c>
      <c r="F225" s="40">
        <v>32</v>
      </c>
      <c r="G225" s="74">
        <v>54</v>
      </c>
      <c r="H225" s="42">
        <v>3213</v>
      </c>
      <c r="I225" s="46">
        <v>1034</v>
      </c>
      <c r="J225" s="46">
        <v>1034</v>
      </c>
      <c r="K225" s="44" t="s">
        <v>84</v>
      </c>
      <c r="L225" s="202"/>
      <c r="M225" s="202"/>
      <c r="N225" s="202"/>
      <c r="O225" s="77">
        <v>5410</v>
      </c>
    </row>
    <row r="226" spans="1:15" x14ac:dyDescent="0.25">
      <c r="A226" s="8">
        <f t="shared" si="39"/>
        <v>3213</v>
      </c>
      <c r="B226" s="9">
        <f t="shared" si="50"/>
        <v>62</v>
      </c>
      <c r="C226" s="45" t="str">
        <f t="shared" si="32"/>
        <v>091</v>
      </c>
      <c r="D226" s="45" t="str">
        <f t="shared" si="33"/>
        <v>0912</v>
      </c>
      <c r="E226" s="39" t="s">
        <v>131</v>
      </c>
      <c r="F226" s="40">
        <v>32</v>
      </c>
      <c r="G226" s="74">
        <v>62</v>
      </c>
      <c r="H226" s="42">
        <v>3213</v>
      </c>
      <c r="I226" s="46">
        <v>1035</v>
      </c>
      <c r="J226" s="46">
        <v>1035</v>
      </c>
      <c r="K226" s="44" t="s">
        <v>84</v>
      </c>
      <c r="L226" s="202"/>
      <c r="M226" s="202"/>
      <c r="N226" s="202"/>
      <c r="O226" s="77">
        <v>6210</v>
      </c>
    </row>
    <row r="227" spans="1:15" ht="17.25" customHeight="1" x14ac:dyDescent="0.25">
      <c r="A227" s="8">
        <f t="shared" si="39"/>
        <v>3214</v>
      </c>
      <c r="B227" s="9">
        <f t="shared" si="50"/>
        <v>32</v>
      </c>
      <c r="C227" s="45" t="str">
        <f t="shared" si="32"/>
        <v>091</v>
      </c>
      <c r="D227" s="45" t="str">
        <f t="shared" si="33"/>
        <v>0912</v>
      </c>
      <c r="E227" s="39" t="s">
        <v>131</v>
      </c>
      <c r="F227" s="40">
        <v>32</v>
      </c>
      <c r="G227" s="41">
        <v>32</v>
      </c>
      <c r="H227" s="42">
        <v>3214</v>
      </c>
      <c r="I227" s="46">
        <v>1036</v>
      </c>
      <c r="J227" s="46">
        <v>1036</v>
      </c>
      <c r="K227" s="44" t="s">
        <v>71</v>
      </c>
      <c r="L227" s="202">
        <v>100</v>
      </c>
      <c r="M227" s="202"/>
      <c r="N227" s="202">
        <v>100</v>
      </c>
      <c r="O227" s="76">
        <v>3210</v>
      </c>
    </row>
    <row r="228" spans="1:15" ht="17.25" customHeight="1" x14ac:dyDescent="0.25">
      <c r="A228" s="8">
        <f t="shared" si="39"/>
        <v>3214</v>
      </c>
      <c r="B228" s="9">
        <f t="shared" si="50"/>
        <v>49</v>
      </c>
      <c r="C228" s="45" t="str">
        <f t="shared" si="32"/>
        <v>091</v>
      </c>
      <c r="D228" s="45" t="str">
        <f t="shared" si="33"/>
        <v>0912</v>
      </c>
      <c r="E228" s="39" t="s">
        <v>131</v>
      </c>
      <c r="F228" s="40">
        <v>32</v>
      </c>
      <c r="G228" s="74">
        <v>49</v>
      </c>
      <c r="H228" s="42">
        <v>3214</v>
      </c>
      <c r="I228" s="46">
        <v>1037</v>
      </c>
      <c r="J228" s="46">
        <v>1037</v>
      </c>
      <c r="K228" s="44" t="s">
        <v>71</v>
      </c>
      <c r="L228" s="202"/>
      <c r="M228" s="202"/>
      <c r="N228" s="202"/>
      <c r="O228" s="77">
        <v>4910</v>
      </c>
    </row>
    <row r="229" spans="1:15" ht="17.25" customHeight="1" x14ac:dyDescent="0.25">
      <c r="A229" s="8">
        <f t="shared" si="39"/>
        <v>3214</v>
      </c>
      <c r="B229" s="9">
        <f t="shared" si="50"/>
        <v>54</v>
      </c>
      <c r="C229" s="45" t="str">
        <f t="shared" si="32"/>
        <v>091</v>
      </c>
      <c r="D229" s="45" t="str">
        <f t="shared" si="33"/>
        <v>0912</v>
      </c>
      <c r="E229" s="39" t="s">
        <v>131</v>
      </c>
      <c r="F229" s="40">
        <v>32</v>
      </c>
      <c r="G229" s="74">
        <v>54</v>
      </c>
      <c r="H229" s="42">
        <v>3214</v>
      </c>
      <c r="I229" s="46">
        <v>1038</v>
      </c>
      <c r="J229" s="46">
        <v>1038</v>
      </c>
      <c r="K229" s="44" t="s">
        <v>71</v>
      </c>
      <c r="L229" s="202"/>
      <c r="M229" s="202"/>
      <c r="N229" s="202"/>
      <c r="O229" s="77">
        <v>5410</v>
      </c>
    </row>
    <row r="230" spans="1:15" x14ac:dyDescent="0.25">
      <c r="A230" s="8">
        <f t="shared" si="39"/>
        <v>322</v>
      </c>
      <c r="B230" s="9" t="str">
        <f t="shared" si="50"/>
        <v xml:space="preserve"> </v>
      </c>
      <c r="C230" s="45" t="str">
        <f t="shared" si="32"/>
        <v xml:space="preserve">  </v>
      </c>
      <c r="D230" s="45" t="str">
        <f t="shared" si="33"/>
        <v xml:space="preserve">  </v>
      </c>
      <c r="E230" s="39"/>
      <c r="F230" s="40"/>
      <c r="G230" s="41"/>
      <c r="H230" s="42">
        <v>322</v>
      </c>
      <c r="I230" s="43"/>
      <c r="J230" s="43"/>
      <c r="K230" s="44" t="s">
        <v>72</v>
      </c>
      <c r="L230" s="109">
        <f t="shared" ref="L230:N230" si="55">SUM(L231:L252)</f>
        <v>25823</v>
      </c>
      <c r="M230" s="109">
        <f t="shared" si="55"/>
        <v>16000</v>
      </c>
      <c r="N230" s="109">
        <f t="shared" si="55"/>
        <v>41823</v>
      </c>
      <c r="O230" s="18"/>
    </row>
    <row r="231" spans="1:15" ht="25.5" x14ac:dyDescent="0.25">
      <c r="A231" s="8">
        <f t="shared" si="39"/>
        <v>3221</v>
      </c>
      <c r="B231" s="9">
        <f t="shared" si="50"/>
        <v>32</v>
      </c>
      <c r="C231" s="45" t="str">
        <f t="shared" si="32"/>
        <v>091</v>
      </c>
      <c r="D231" s="45" t="str">
        <f t="shared" si="33"/>
        <v>0912</v>
      </c>
      <c r="E231" s="39" t="s">
        <v>131</v>
      </c>
      <c r="F231" s="40">
        <v>32</v>
      </c>
      <c r="G231" s="41">
        <v>32</v>
      </c>
      <c r="H231" s="42">
        <v>3221</v>
      </c>
      <c r="I231" s="46">
        <v>1039</v>
      </c>
      <c r="J231" s="46">
        <v>1039</v>
      </c>
      <c r="K231" s="44" t="s">
        <v>73</v>
      </c>
      <c r="L231" s="202">
        <v>100</v>
      </c>
      <c r="M231" s="202"/>
      <c r="N231" s="202">
        <v>100</v>
      </c>
      <c r="O231" s="76">
        <v>3210</v>
      </c>
    </row>
    <row r="232" spans="1:15" ht="17.25" customHeight="1" x14ac:dyDescent="0.25">
      <c r="A232" s="8">
        <f t="shared" si="39"/>
        <v>3221</v>
      </c>
      <c r="B232" s="9">
        <f t="shared" si="50"/>
        <v>49</v>
      </c>
      <c r="C232" s="45" t="str">
        <f t="shared" si="32"/>
        <v>091</v>
      </c>
      <c r="D232" s="45" t="str">
        <f t="shared" si="33"/>
        <v>0912</v>
      </c>
      <c r="E232" s="39" t="s">
        <v>131</v>
      </c>
      <c r="F232" s="40">
        <v>32</v>
      </c>
      <c r="G232" s="74">
        <v>49</v>
      </c>
      <c r="H232" s="42">
        <v>3221</v>
      </c>
      <c r="I232" s="46">
        <v>1040</v>
      </c>
      <c r="J232" s="46">
        <v>1040</v>
      </c>
      <c r="K232" s="44" t="s">
        <v>73</v>
      </c>
      <c r="L232" s="202"/>
      <c r="M232" s="202"/>
      <c r="N232" s="202"/>
      <c r="O232" s="77">
        <v>4910</v>
      </c>
    </row>
    <row r="233" spans="1:15" ht="17.25" customHeight="1" x14ac:dyDescent="0.25">
      <c r="A233" s="8">
        <f t="shared" si="39"/>
        <v>3221</v>
      </c>
      <c r="B233" s="9">
        <f t="shared" si="50"/>
        <v>54</v>
      </c>
      <c r="C233" s="45" t="str">
        <f t="shared" ref="C233:C298" si="56">IF(I233&gt;0,LEFT(E233,3),"  ")</f>
        <v>091</v>
      </c>
      <c r="D233" s="45" t="str">
        <f t="shared" ref="D233:D298" si="57">IF(I233&gt;0,LEFT(E233,4),"  ")</f>
        <v>0912</v>
      </c>
      <c r="E233" s="39" t="s">
        <v>131</v>
      </c>
      <c r="F233" s="40">
        <v>32</v>
      </c>
      <c r="G233" s="74">
        <v>54</v>
      </c>
      <c r="H233" s="42">
        <v>3221</v>
      </c>
      <c r="I233" s="46">
        <v>1041</v>
      </c>
      <c r="J233" s="46">
        <v>1041</v>
      </c>
      <c r="K233" s="44" t="s">
        <v>73</v>
      </c>
      <c r="L233" s="202"/>
      <c r="M233" s="202"/>
      <c r="N233" s="202"/>
      <c r="O233" s="77">
        <v>5410</v>
      </c>
    </row>
    <row r="234" spans="1:15" ht="25.5" x14ac:dyDescent="0.25">
      <c r="A234" s="8">
        <f t="shared" si="39"/>
        <v>3221</v>
      </c>
      <c r="B234" s="9">
        <f t="shared" si="50"/>
        <v>62</v>
      </c>
      <c r="C234" s="45" t="str">
        <f t="shared" si="56"/>
        <v>091</v>
      </c>
      <c r="D234" s="45" t="str">
        <f t="shared" si="57"/>
        <v>0912</v>
      </c>
      <c r="E234" s="39" t="s">
        <v>131</v>
      </c>
      <c r="F234" s="40">
        <v>32</v>
      </c>
      <c r="G234" s="74">
        <v>62</v>
      </c>
      <c r="H234" s="42">
        <v>3221</v>
      </c>
      <c r="I234" s="46">
        <v>1042</v>
      </c>
      <c r="J234" s="46">
        <v>1042</v>
      </c>
      <c r="K234" s="44" t="s">
        <v>73</v>
      </c>
      <c r="L234" s="202"/>
      <c r="M234" s="202"/>
      <c r="N234" s="202"/>
      <c r="O234" s="77">
        <v>6210</v>
      </c>
    </row>
    <row r="235" spans="1:15" ht="25.5" x14ac:dyDescent="0.25">
      <c r="A235" s="8">
        <f t="shared" si="39"/>
        <v>3221</v>
      </c>
      <c r="B235" s="9">
        <f t="shared" si="50"/>
        <v>72</v>
      </c>
      <c r="C235" s="45" t="str">
        <f t="shared" si="56"/>
        <v>091</v>
      </c>
      <c r="D235" s="45" t="str">
        <f t="shared" si="57"/>
        <v>0912</v>
      </c>
      <c r="E235" s="39" t="s">
        <v>131</v>
      </c>
      <c r="F235" s="40">
        <v>32</v>
      </c>
      <c r="G235" s="74">
        <v>72</v>
      </c>
      <c r="H235" s="42">
        <v>3221</v>
      </c>
      <c r="I235" s="46">
        <v>1043</v>
      </c>
      <c r="J235" s="46">
        <v>1043</v>
      </c>
      <c r="K235" s="44" t="s">
        <v>73</v>
      </c>
      <c r="L235" s="202"/>
      <c r="M235" s="202"/>
      <c r="N235" s="202"/>
      <c r="O235" s="77">
        <v>7210</v>
      </c>
    </row>
    <row r="236" spans="1:15" ht="25.5" x14ac:dyDescent="0.25">
      <c r="A236" s="8">
        <f t="shared" si="39"/>
        <v>3221</v>
      </c>
      <c r="B236" s="9">
        <f t="shared" si="50"/>
        <v>82</v>
      </c>
      <c r="C236" s="45" t="str">
        <f t="shared" si="56"/>
        <v>091</v>
      </c>
      <c r="D236" s="45" t="str">
        <f t="shared" si="57"/>
        <v>0912</v>
      </c>
      <c r="E236" s="39" t="s">
        <v>131</v>
      </c>
      <c r="F236" s="40">
        <v>32</v>
      </c>
      <c r="G236" s="74">
        <v>82</v>
      </c>
      <c r="H236" s="42">
        <v>3221</v>
      </c>
      <c r="I236" s="46">
        <v>1044</v>
      </c>
      <c r="J236" s="46">
        <v>1044</v>
      </c>
      <c r="K236" s="44" t="s">
        <v>73</v>
      </c>
      <c r="L236" s="202"/>
      <c r="M236" s="202"/>
      <c r="N236" s="202"/>
      <c r="O236" s="77">
        <v>8210</v>
      </c>
    </row>
    <row r="237" spans="1:15" x14ac:dyDescent="0.25">
      <c r="A237" s="8">
        <f t="shared" si="39"/>
        <v>3222</v>
      </c>
      <c r="B237" s="9">
        <f t="shared" si="50"/>
        <v>32</v>
      </c>
      <c r="C237" s="45" t="str">
        <f t="shared" si="56"/>
        <v>091</v>
      </c>
      <c r="D237" s="45" t="str">
        <f t="shared" si="57"/>
        <v>0912</v>
      </c>
      <c r="E237" s="39" t="s">
        <v>131</v>
      </c>
      <c r="F237" s="40">
        <v>32</v>
      </c>
      <c r="G237" s="41">
        <v>32</v>
      </c>
      <c r="H237" s="42">
        <v>3222</v>
      </c>
      <c r="I237" s="46">
        <v>1045</v>
      </c>
      <c r="J237" s="46">
        <v>1045</v>
      </c>
      <c r="K237" s="44" t="s">
        <v>118</v>
      </c>
      <c r="L237" s="202">
        <v>10000</v>
      </c>
      <c r="M237" s="202">
        <v>10000</v>
      </c>
      <c r="N237" s="202">
        <v>20000</v>
      </c>
      <c r="O237" s="76">
        <v>3210</v>
      </c>
    </row>
    <row r="238" spans="1:15" ht="17.25" customHeight="1" x14ac:dyDescent="0.25">
      <c r="A238" s="8">
        <f t="shared" si="39"/>
        <v>3222</v>
      </c>
      <c r="B238" s="9">
        <f t="shared" si="50"/>
        <v>49</v>
      </c>
      <c r="C238" s="45" t="str">
        <f t="shared" si="56"/>
        <v>091</v>
      </c>
      <c r="D238" s="45" t="str">
        <f t="shared" si="57"/>
        <v>0912</v>
      </c>
      <c r="E238" s="39" t="s">
        <v>131</v>
      </c>
      <c r="F238" s="40">
        <v>32</v>
      </c>
      <c r="G238" s="74">
        <v>49</v>
      </c>
      <c r="H238" s="42">
        <v>3222</v>
      </c>
      <c r="I238" s="46">
        <v>1046</v>
      </c>
      <c r="J238" s="46">
        <v>1046</v>
      </c>
      <c r="K238" s="44" t="s">
        <v>118</v>
      </c>
      <c r="L238" s="202"/>
      <c r="M238" s="202"/>
      <c r="N238" s="202"/>
      <c r="O238" s="77">
        <v>4910</v>
      </c>
    </row>
    <row r="239" spans="1:15" ht="17.25" customHeight="1" x14ac:dyDescent="0.25">
      <c r="A239" s="8">
        <f t="shared" si="39"/>
        <v>3222</v>
      </c>
      <c r="B239" s="9">
        <f t="shared" si="50"/>
        <v>54</v>
      </c>
      <c r="C239" s="45" t="str">
        <f t="shared" si="56"/>
        <v>091</v>
      </c>
      <c r="D239" s="45" t="str">
        <f t="shared" si="57"/>
        <v>0912</v>
      </c>
      <c r="E239" s="39" t="s">
        <v>131</v>
      </c>
      <c r="F239" s="40">
        <v>32</v>
      </c>
      <c r="G239" s="74">
        <v>54</v>
      </c>
      <c r="H239" s="42">
        <v>3222</v>
      </c>
      <c r="I239" s="46">
        <v>1047</v>
      </c>
      <c r="J239" s="46">
        <v>1047</v>
      </c>
      <c r="K239" s="44" t="s">
        <v>118</v>
      </c>
      <c r="L239" s="202">
        <v>10873</v>
      </c>
      <c r="M239" s="202">
        <v>6000</v>
      </c>
      <c r="N239" s="202">
        <v>16873</v>
      </c>
      <c r="O239" s="77">
        <v>5410</v>
      </c>
    </row>
    <row r="240" spans="1:15" x14ac:dyDescent="0.25">
      <c r="A240" s="8">
        <f t="shared" si="39"/>
        <v>3222</v>
      </c>
      <c r="B240" s="9">
        <f t="shared" si="50"/>
        <v>62</v>
      </c>
      <c r="C240" s="45" t="str">
        <f t="shared" si="56"/>
        <v>091</v>
      </c>
      <c r="D240" s="45" t="str">
        <f t="shared" si="57"/>
        <v>0912</v>
      </c>
      <c r="E240" s="39" t="s">
        <v>131</v>
      </c>
      <c r="F240" s="40">
        <v>32</v>
      </c>
      <c r="G240" s="74">
        <v>62</v>
      </c>
      <c r="H240" s="42">
        <v>3222</v>
      </c>
      <c r="I240" s="46">
        <v>1048</v>
      </c>
      <c r="J240" s="46">
        <v>1048</v>
      </c>
      <c r="K240" s="44" t="s">
        <v>118</v>
      </c>
      <c r="L240" s="202"/>
      <c r="M240" s="202"/>
      <c r="N240" s="202"/>
      <c r="O240" s="77">
        <v>6210</v>
      </c>
    </row>
    <row r="241" spans="1:15" x14ac:dyDescent="0.25">
      <c r="A241" s="8">
        <f t="shared" si="39"/>
        <v>3223</v>
      </c>
      <c r="B241" s="9">
        <f t="shared" si="50"/>
        <v>32</v>
      </c>
      <c r="C241" s="45" t="str">
        <f t="shared" si="56"/>
        <v>091</v>
      </c>
      <c r="D241" s="45" t="str">
        <f t="shared" si="57"/>
        <v>0912</v>
      </c>
      <c r="E241" s="39" t="s">
        <v>131</v>
      </c>
      <c r="F241" s="40">
        <v>32</v>
      </c>
      <c r="G241" s="41">
        <v>32</v>
      </c>
      <c r="H241" s="42">
        <v>3223</v>
      </c>
      <c r="I241" s="46">
        <v>1049</v>
      </c>
      <c r="J241" s="46">
        <v>1049</v>
      </c>
      <c r="K241" s="44" t="s">
        <v>74</v>
      </c>
      <c r="L241" s="202">
        <v>200</v>
      </c>
      <c r="M241" s="202"/>
      <c r="N241" s="202">
        <v>200</v>
      </c>
      <c r="O241" s="76">
        <v>3210</v>
      </c>
    </row>
    <row r="242" spans="1:15" ht="17.25" customHeight="1" x14ac:dyDescent="0.25">
      <c r="A242" s="8">
        <f t="shared" si="39"/>
        <v>3223</v>
      </c>
      <c r="B242" s="9">
        <f t="shared" si="50"/>
        <v>49</v>
      </c>
      <c r="C242" s="45" t="str">
        <f t="shared" si="56"/>
        <v>091</v>
      </c>
      <c r="D242" s="45" t="str">
        <f t="shared" si="57"/>
        <v>0912</v>
      </c>
      <c r="E242" s="39" t="s">
        <v>131</v>
      </c>
      <c r="F242" s="40">
        <v>32</v>
      </c>
      <c r="G242" s="74">
        <v>49</v>
      </c>
      <c r="H242" s="42">
        <v>3223</v>
      </c>
      <c r="I242" s="46">
        <v>1050</v>
      </c>
      <c r="J242" s="46">
        <v>1050</v>
      </c>
      <c r="K242" s="44" t="s">
        <v>74</v>
      </c>
      <c r="L242" s="202"/>
      <c r="M242" s="202"/>
      <c r="N242" s="202"/>
      <c r="O242" s="77">
        <v>4910</v>
      </c>
    </row>
    <row r="243" spans="1:15" ht="17.25" customHeight="1" x14ac:dyDescent="0.25">
      <c r="A243" s="8">
        <f t="shared" si="39"/>
        <v>3223</v>
      </c>
      <c r="B243" s="9">
        <f t="shared" si="50"/>
        <v>54</v>
      </c>
      <c r="C243" s="45" t="str">
        <f t="shared" si="56"/>
        <v>091</v>
      </c>
      <c r="D243" s="45" t="str">
        <f t="shared" si="57"/>
        <v>0912</v>
      </c>
      <c r="E243" s="39" t="s">
        <v>131</v>
      </c>
      <c r="F243" s="40">
        <v>32</v>
      </c>
      <c r="G243" s="74">
        <v>54</v>
      </c>
      <c r="H243" s="42">
        <v>3223</v>
      </c>
      <c r="I243" s="46">
        <v>1051</v>
      </c>
      <c r="J243" s="46">
        <v>1051</v>
      </c>
      <c r="K243" s="44" t="s">
        <v>74</v>
      </c>
      <c r="L243" s="202"/>
      <c r="M243" s="202"/>
      <c r="N243" s="202"/>
      <c r="O243" s="77">
        <v>5410</v>
      </c>
    </row>
    <row r="244" spans="1:15" ht="25.5" x14ac:dyDescent="0.25">
      <c r="A244" s="8">
        <f t="shared" si="39"/>
        <v>3224</v>
      </c>
      <c r="B244" s="9">
        <f t="shared" si="50"/>
        <v>32</v>
      </c>
      <c r="C244" s="45" t="str">
        <f t="shared" si="56"/>
        <v>091</v>
      </c>
      <c r="D244" s="45" t="str">
        <f t="shared" si="57"/>
        <v>0912</v>
      </c>
      <c r="E244" s="39" t="s">
        <v>131</v>
      </c>
      <c r="F244" s="40">
        <v>32</v>
      </c>
      <c r="G244" s="41">
        <v>32</v>
      </c>
      <c r="H244" s="42">
        <v>3224</v>
      </c>
      <c r="I244" s="46">
        <v>1052</v>
      </c>
      <c r="J244" s="46">
        <v>1052</v>
      </c>
      <c r="K244" s="44" t="s">
        <v>85</v>
      </c>
      <c r="L244" s="202">
        <v>100</v>
      </c>
      <c r="M244" s="202"/>
      <c r="N244" s="202">
        <v>100</v>
      </c>
      <c r="O244" s="76">
        <v>3210</v>
      </c>
    </row>
    <row r="245" spans="1:15" ht="17.25" customHeight="1" x14ac:dyDescent="0.25">
      <c r="A245" s="8">
        <f t="shared" si="39"/>
        <v>3224</v>
      </c>
      <c r="B245" s="9">
        <f t="shared" si="50"/>
        <v>54</v>
      </c>
      <c r="C245" s="45" t="str">
        <f t="shared" si="56"/>
        <v>091</v>
      </c>
      <c r="D245" s="45" t="str">
        <f t="shared" si="57"/>
        <v>0912</v>
      </c>
      <c r="E245" s="39" t="s">
        <v>131</v>
      </c>
      <c r="F245" s="40">
        <v>32</v>
      </c>
      <c r="G245" s="74">
        <v>54</v>
      </c>
      <c r="H245" s="42">
        <v>3224</v>
      </c>
      <c r="I245" s="46">
        <v>1053</v>
      </c>
      <c r="J245" s="46">
        <v>1053</v>
      </c>
      <c r="K245" s="44" t="s">
        <v>85</v>
      </c>
      <c r="L245" s="202"/>
      <c r="M245" s="202"/>
      <c r="N245" s="202"/>
      <c r="O245" s="77">
        <v>5410</v>
      </c>
    </row>
    <row r="246" spans="1:15" ht="25.5" x14ac:dyDescent="0.25">
      <c r="A246" s="8">
        <f t="shared" ref="A246:A311" si="58">H246</f>
        <v>3224</v>
      </c>
      <c r="B246" s="9">
        <f t="shared" si="50"/>
        <v>62</v>
      </c>
      <c r="C246" s="45" t="str">
        <f t="shared" si="56"/>
        <v>091</v>
      </c>
      <c r="D246" s="45" t="str">
        <f t="shared" si="57"/>
        <v>0912</v>
      </c>
      <c r="E246" s="39" t="s">
        <v>131</v>
      </c>
      <c r="F246" s="40">
        <v>32</v>
      </c>
      <c r="G246" s="74">
        <v>62</v>
      </c>
      <c r="H246" s="42">
        <v>3224</v>
      </c>
      <c r="I246" s="46">
        <v>1054</v>
      </c>
      <c r="J246" s="46">
        <v>1054</v>
      </c>
      <c r="K246" s="44" t="s">
        <v>85</v>
      </c>
      <c r="L246" s="202"/>
      <c r="M246" s="202"/>
      <c r="N246" s="202"/>
      <c r="O246" s="77">
        <v>6210</v>
      </c>
    </row>
    <row r="247" spans="1:15" x14ac:dyDescent="0.25">
      <c r="A247" s="8">
        <f t="shared" si="58"/>
        <v>3225</v>
      </c>
      <c r="B247" s="9">
        <f t="shared" si="50"/>
        <v>32</v>
      </c>
      <c r="C247" s="45" t="str">
        <f t="shared" si="56"/>
        <v>091</v>
      </c>
      <c r="D247" s="45" t="str">
        <f t="shared" si="57"/>
        <v>0912</v>
      </c>
      <c r="E247" s="39" t="s">
        <v>131</v>
      </c>
      <c r="F247" s="40">
        <v>32</v>
      </c>
      <c r="G247" s="41">
        <v>32</v>
      </c>
      <c r="H247" s="42">
        <v>3225</v>
      </c>
      <c r="I247" s="46">
        <v>1055</v>
      </c>
      <c r="J247" s="46">
        <v>1055</v>
      </c>
      <c r="K247" s="44" t="s">
        <v>75</v>
      </c>
      <c r="L247" s="202">
        <v>4450</v>
      </c>
      <c r="M247" s="202"/>
      <c r="N247" s="202">
        <v>4450</v>
      </c>
      <c r="O247" s="76">
        <v>3210</v>
      </c>
    </row>
    <row r="248" spans="1:15" ht="17.25" customHeight="1" x14ac:dyDescent="0.25">
      <c r="A248" s="8">
        <f t="shared" si="58"/>
        <v>3225</v>
      </c>
      <c r="B248" s="9">
        <f t="shared" si="50"/>
        <v>49</v>
      </c>
      <c r="C248" s="45" t="str">
        <f t="shared" si="56"/>
        <v>091</v>
      </c>
      <c r="D248" s="45" t="str">
        <f t="shared" si="57"/>
        <v>0912</v>
      </c>
      <c r="E248" s="39" t="s">
        <v>131</v>
      </c>
      <c r="F248" s="40">
        <v>32</v>
      </c>
      <c r="G248" s="74">
        <v>49</v>
      </c>
      <c r="H248" s="42">
        <v>3225</v>
      </c>
      <c r="I248" s="46">
        <v>1056</v>
      </c>
      <c r="J248" s="46">
        <v>1056</v>
      </c>
      <c r="K248" s="44" t="s">
        <v>75</v>
      </c>
      <c r="L248" s="202"/>
      <c r="M248" s="202"/>
      <c r="N248" s="202"/>
      <c r="O248" s="77">
        <v>4910</v>
      </c>
    </row>
    <row r="249" spans="1:15" ht="17.25" customHeight="1" x14ac:dyDescent="0.25">
      <c r="A249" s="8">
        <f t="shared" si="58"/>
        <v>3225</v>
      </c>
      <c r="B249" s="9">
        <f t="shared" si="50"/>
        <v>54</v>
      </c>
      <c r="C249" s="45" t="str">
        <f t="shared" si="56"/>
        <v>091</v>
      </c>
      <c r="D249" s="45" t="str">
        <f t="shared" si="57"/>
        <v>0912</v>
      </c>
      <c r="E249" s="39" t="s">
        <v>131</v>
      </c>
      <c r="F249" s="40">
        <v>32</v>
      </c>
      <c r="G249" s="74">
        <v>54</v>
      </c>
      <c r="H249" s="42">
        <v>3225</v>
      </c>
      <c r="I249" s="46">
        <v>1057</v>
      </c>
      <c r="J249" s="46">
        <v>1057</v>
      </c>
      <c r="K249" s="44" t="s">
        <v>75</v>
      </c>
      <c r="L249" s="202"/>
      <c r="M249" s="202"/>
      <c r="N249" s="202"/>
      <c r="O249" s="77">
        <v>5410</v>
      </c>
    </row>
    <row r="250" spans="1:15" x14ac:dyDescent="0.25">
      <c r="A250" s="8">
        <f t="shared" si="58"/>
        <v>3225</v>
      </c>
      <c r="B250" s="9">
        <f t="shared" si="50"/>
        <v>62</v>
      </c>
      <c r="C250" s="45" t="str">
        <f t="shared" si="56"/>
        <v>091</v>
      </c>
      <c r="D250" s="45" t="str">
        <f t="shared" si="57"/>
        <v>0912</v>
      </c>
      <c r="E250" s="39" t="s">
        <v>131</v>
      </c>
      <c r="F250" s="40">
        <v>32</v>
      </c>
      <c r="G250" s="74">
        <v>62</v>
      </c>
      <c r="H250" s="42">
        <v>3225</v>
      </c>
      <c r="I250" s="46">
        <v>1058</v>
      </c>
      <c r="J250" s="46">
        <v>1058</v>
      </c>
      <c r="K250" s="44" t="s">
        <v>75</v>
      </c>
      <c r="L250" s="202"/>
      <c r="M250" s="202"/>
      <c r="N250" s="202"/>
      <c r="O250" s="77">
        <v>6210</v>
      </c>
    </row>
    <row r="251" spans="1:15" ht="25.5" x14ac:dyDescent="0.25">
      <c r="A251" s="8">
        <f t="shared" si="58"/>
        <v>3227</v>
      </c>
      <c r="B251" s="9">
        <f t="shared" si="50"/>
        <v>32</v>
      </c>
      <c r="C251" s="45" t="str">
        <f t="shared" si="56"/>
        <v>091</v>
      </c>
      <c r="D251" s="45" t="str">
        <f t="shared" si="57"/>
        <v>0912</v>
      </c>
      <c r="E251" s="39" t="s">
        <v>131</v>
      </c>
      <c r="F251" s="40">
        <v>32</v>
      </c>
      <c r="G251" s="41">
        <v>32</v>
      </c>
      <c r="H251" s="42">
        <v>3227</v>
      </c>
      <c r="I251" s="46">
        <v>1059</v>
      </c>
      <c r="J251" s="46">
        <v>1059</v>
      </c>
      <c r="K251" s="44" t="s">
        <v>103</v>
      </c>
      <c r="L251" s="202">
        <v>100</v>
      </c>
      <c r="M251" s="202"/>
      <c r="N251" s="202">
        <v>100</v>
      </c>
      <c r="O251" s="76">
        <v>3210</v>
      </c>
    </row>
    <row r="252" spans="1:15" ht="17.25" customHeight="1" x14ac:dyDescent="0.25">
      <c r="A252" s="8">
        <f t="shared" si="58"/>
        <v>3227</v>
      </c>
      <c r="B252" s="9">
        <f t="shared" si="50"/>
        <v>54</v>
      </c>
      <c r="C252" s="45" t="str">
        <f t="shared" si="56"/>
        <v>091</v>
      </c>
      <c r="D252" s="45" t="str">
        <f t="shared" si="57"/>
        <v>0912</v>
      </c>
      <c r="E252" s="39" t="s">
        <v>131</v>
      </c>
      <c r="F252" s="40">
        <v>32</v>
      </c>
      <c r="G252" s="74">
        <v>54</v>
      </c>
      <c r="H252" s="42">
        <v>3227</v>
      </c>
      <c r="I252" s="46">
        <v>1060</v>
      </c>
      <c r="J252" s="46">
        <v>1060</v>
      </c>
      <c r="K252" s="44" t="s">
        <v>103</v>
      </c>
      <c r="L252" s="202"/>
      <c r="M252" s="202"/>
      <c r="N252" s="202"/>
      <c r="O252" s="77">
        <v>5410</v>
      </c>
    </row>
    <row r="253" spans="1:15" x14ac:dyDescent="0.25">
      <c r="A253" s="8">
        <f t="shared" si="58"/>
        <v>323</v>
      </c>
      <c r="B253" s="9" t="str">
        <f t="shared" si="50"/>
        <v xml:space="preserve"> </v>
      </c>
      <c r="C253" s="45" t="str">
        <f t="shared" si="56"/>
        <v xml:space="preserve">  </v>
      </c>
      <c r="D253" s="45" t="str">
        <f t="shared" si="57"/>
        <v xml:space="preserve">  </v>
      </c>
      <c r="E253" s="39"/>
      <c r="F253" s="40"/>
      <c r="G253" s="41"/>
      <c r="H253" s="42">
        <v>323</v>
      </c>
      <c r="I253" s="43"/>
      <c r="J253" s="43"/>
      <c r="K253" s="44" t="s">
        <v>51</v>
      </c>
      <c r="L253" s="109">
        <f>SUM(L254:L283)</f>
        <v>3300</v>
      </c>
      <c r="M253" s="109">
        <f>SUM(M254:M283)</f>
        <v>0</v>
      </c>
      <c r="N253" s="109">
        <f>SUM(N254:N283)</f>
        <v>3300</v>
      </c>
      <c r="O253" s="18"/>
    </row>
    <row r="254" spans="1:15" x14ac:dyDescent="0.25">
      <c r="A254" s="8">
        <f t="shared" si="58"/>
        <v>3231</v>
      </c>
      <c r="B254" s="9">
        <f t="shared" si="50"/>
        <v>32</v>
      </c>
      <c r="C254" s="45" t="str">
        <f t="shared" si="56"/>
        <v>091</v>
      </c>
      <c r="D254" s="45" t="str">
        <f t="shared" si="57"/>
        <v>0912</v>
      </c>
      <c r="E254" s="39" t="s">
        <v>131</v>
      </c>
      <c r="F254" s="40">
        <v>32</v>
      </c>
      <c r="G254" s="41">
        <v>32</v>
      </c>
      <c r="H254" s="42">
        <v>3231</v>
      </c>
      <c r="I254" s="46">
        <v>1061</v>
      </c>
      <c r="J254" s="46">
        <v>1061</v>
      </c>
      <c r="K254" s="44" t="s">
        <v>52</v>
      </c>
      <c r="L254" s="202">
        <v>100</v>
      </c>
      <c r="M254" s="202"/>
      <c r="N254" s="202">
        <v>100</v>
      </c>
      <c r="O254" s="76">
        <v>3210</v>
      </c>
    </row>
    <row r="255" spans="1:15" ht="17.25" customHeight="1" x14ac:dyDescent="0.25">
      <c r="A255" s="8">
        <f t="shared" si="58"/>
        <v>3231</v>
      </c>
      <c r="B255" s="9">
        <f t="shared" si="50"/>
        <v>49</v>
      </c>
      <c r="C255" s="45" t="str">
        <f t="shared" si="56"/>
        <v>091</v>
      </c>
      <c r="D255" s="45" t="str">
        <f t="shared" si="57"/>
        <v>0912</v>
      </c>
      <c r="E255" s="39" t="s">
        <v>131</v>
      </c>
      <c r="F255" s="40">
        <v>32</v>
      </c>
      <c r="G255" s="74">
        <v>49</v>
      </c>
      <c r="H255" s="42">
        <v>3231</v>
      </c>
      <c r="I255" s="46">
        <v>1062</v>
      </c>
      <c r="J255" s="46">
        <v>1062</v>
      </c>
      <c r="K255" s="44" t="s">
        <v>52</v>
      </c>
      <c r="L255" s="202"/>
      <c r="M255" s="202"/>
      <c r="N255" s="202"/>
      <c r="O255" s="77">
        <v>4910</v>
      </c>
    </row>
    <row r="256" spans="1:15" ht="17.25" customHeight="1" x14ac:dyDescent="0.25">
      <c r="A256" s="8">
        <f t="shared" si="58"/>
        <v>3231</v>
      </c>
      <c r="B256" s="9">
        <f t="shared" si="50"/>
        <v>54</v>
      </c>
      <c r="C256" s="45" t="str">
        <f t="shared" si="56"/>
        <v>091</v>
      </c>
      <c r="D256" s="45" t="str">
        <f t="shared" si="57"/>
        <v>0912</v>
      </c>
      <c r="E256" s="39" t="s">
        <v>131</v>
      </c>
      <c r="F256" s="40">
        <v>32</v>
      </c>
      <c r="G256" s="74">
        <v>54</v>
      </c>
      <c r="H256" s="42">
        <v>3231</v>
      </c>
      <c r="I256" s="46">
        <v>1063</v>
      </c>
      <c r="J256" s="46">
        <v>1063</v>
      </c>
      <c r="K256" s="44" t="s">
        <v>52</v>
      </c>
      <c r="L256" s="202"/>
      <c r="M256" s="202"/>
      <c r="N256" s="202"/>
      <c r="O256" s="77">
        <v>5410</v>
      </c>
    </row>
    <row r="257" spans="1:15" x14ac:dyDescent="0.25">
      <c r="A257" s="8">
        <f t="shared" si="58"/>
        <v>3231</v>
      </c>
      <c r="B257" s="9">
        <f t="shared" si="50"/>
        <v>62</v>
      </c>
      <c r="C257" s="45" t="str">
        <f t="shared" si="56"/>
        <v>091</v>
      </c>
      <c r="D257" s="45" t="str">
        <f t="shared" si="57"/>
        <v>0912</v>
      </c>
      <c r="E257" s="39" t="s">
        <v>131</v>
      </c>
      <c r="F257" s="40">
        <v>32</v>
      </c>
      <c r="G257" s="74">
        <v>62</v>
      </c>
      <c r="H257" s="42">
        <v>3231</v>
      </c>
      <c r="I257" s="46">
        <v>1064</v>
      </c>
      <c r="J257" s="46">
        <v>1064</v>
      </c>
      <c r="K257" s="44" t="s">
        <v>52</v>
      </c>
      <c r="L257" s="202"/>
      <c r="M257" s="202"/>
      <c r="N257" s="202"/>
      <c r="O257" s="77">
        <v>6210</v>
      </c>
    </row>
    <row r="258" spans="1:15" ht="25.5" x14ac:dyDescent="0.25">
      <c r="A258" s="8">
        <f t="shared" si="58"/>
        <v>3232</v>
      </c>
      <c r="B258" s="9">
        <f t="shared" si="50"/>
        <v>32</v>
      </c>
      <c r="C258" s="45" t="str">
        <f t="shared" si="56"/>
        <v>091</v>
      </c>
      <c r="D258" s="45" t="str">
        <f t="shared" si="57"/>
        <v>0912</v>
      </c>
      <c r="E258" s="39" t="s">
        <v>131</v>
      </c>
      <c r="F258" s="40">
        <v>32</v>
      </c>
      <c r="G258" s="41">
        <v>32</v>
      </c>
      <c r="H258" s="42">
        <v>3232</v>
      </c>
      <c r="I258" s="46">
        <v>1065</v>
      </c>
      <c r="J258" s="46">
        <v>1065</v>
      </c>
      <c r="K258" s="44" t="s">
        <v>91</v>
      </c>
      <c r="L258" s="202">
        <v>100</v>
      </c>
      <c r="M258" s="202"/>
      <c r="N258" s="202">
        <v>100</v>
      </c>
      <c r="O258" s="76">
        <v>3210</v>
      </c>
    </row>
    <row r="259" spans="1:15" ht="17.25" customHeight="1" x14ac:dyDescent="0.25">
      <c r="A259" s="8">
        <f t="shared" si="58"/>
        <v>3232</v>
      </c>
      <c r="B259" s="9">
        <f t="shared" si="50"/>
        <v>49</v>
      </c>
      <c r="C259" s="45" t="str">
        <f t="shared" si="56"/>
        <v>091</v>
      </c>
      <c r="D259" s="45" t="str">
        <f t="shared" si="57"/>
        <v>0912</v>
      </c>
      <c r="E259" s="39" t="s">
        <v>131</v>
      </c>
      <c r="F259" s="40">
        <v>32</v>
      </c>
      <c r="G259" s="74">
        <v>49</v>
      </c>
      <c r="H259" s="42">
        <v>3232</v>
      </c>
      <c r="I259" s="46">
        <v>1066</v>
      </c>
      <c r="J259" s="46">
        <v>1066</v>
      </c>
      <c r="K259" s="44" t="s">
        <v>91</v>
      </c>
      <c r="L259" s="202"/>
      <c r="M259" s="202"/>
      <c r="N259" s="202"/>
      <c r="O259" s="77">
        <v>4910</v>
      </c>
    </row>
    <row r="260" spans="1:15" ht="17.25" customHeight="1" x14ac:dyDescent="0.25">
      <c r="A260" s="8">
        <f t="shared" si="58"/>
        <v>3232</v>
      </c>
      <c r="B260" s="9">
        <f t="shared" si="50"/>
        <v>54</v>
      </c>
      <c r="C260" s="45" t="str">
        <f t="shared" si="56"/>
        <v>091</v>
      </c>
      <c r="D260" s="45" t="str">
        <f t="shared" si="57"/>
        <v>0912</v>
      </c>
      <c r="E260" s="39" t="s">
        <v>131</v>
      </c>
      <c r="F260" s="40">
        <v>32</v>
      </c>
      <c r="G260" s="74">
        <v>54</v>
      </c>
      <c r="H260" s="42">
        <v>3232</v>
      </c>
      <c r="I260" s="46">
        <v>1067</v>
      </c>
      <c r="J260" s="46">
        <v>1067</v>
      </c>
      <c r="K260" s="44" t="s">
        <v>91</v>
      </c>
      <c r="L260" s="202"/>
      <c r="M260" s="202"/>
      <c r="N260" s="202"/>
      <c r="O260" s="77">
        <v>5410</v>
      </c>
    </row>
    <row r="261" spans="1:15" ht="25.5" x14ac:dyDescent="0.25">
      <c r="A261" s="8">
        <f t="shared" si="58"/>
        <v>3232</v>
      </c>
      <c r="B261" s="9">
        <f t="shared" si="50"/>
        <v>62</v>
      </c>
      <c r="C261" s="45" t="str">
        <f t="shared" si="56"/>
        <v>091</v>
      </c>
      <c r="D261" s="45" t="str">
        <f t="shared" si="57"/>
        <v>0912</v>
      </c>
      <c r="E261" s="39" t="s">
        <v>131</v>
      </c>
      <c r="F261" s="40">
        <v>32</v>
      </c>
      <c r="G261" s="74">
        <v>62</v>
      </c>
      <c r="H261" s="42">
        <v>3232</v>
      </c>
      <c r="I261" s="46">
        <v>1068</v>
      </c>
      <c r="J261" s="46">
        <v>1068</v>
      </c>
      <c r="K261" s="44" t="s">
        <v>91</v>
      </c>
      <c r="L261" s="202"/>
      <c r="M261" s="202"/>
      <c r="N261" s="202"/>
      <c r="O261" s="77">
        <v>6210</v>
      </c>
    </row>
    <row r="262" spans="1:15" ht="25.5" x14ac:dyDescent="0.25">
      <c r="A262" s="8">
        <f t="shared" si="58"/>
        <v>3232</v>
      </c>
      <c r="B262" s="9">
        <f t="shared" ref="B262:B327" si="59">IF(J262&gt;0,G262," ")</f>
        <v>72</v>
      </c>
      <c r="C262" s="45" t="str">
        <f t="shared" si="56"/>
        <v>091</v>
      </c>
      <c r="D262" s="45" t="str">
        <f t="shared" si="57"/>
        <v>0912</v>
      </c>
      <c r="E262" s="39" t="s">
        <v>131</v>
      </c>
      <c r="F262" s="40">
        <v>32</v>
      </c>
      <c r="G262" s="74">
        <v>72</v>
      </c>
      <c r="H262" s="42">
        <v>3232</v>
      </c>
      <c r="I262" s="46">
        <v>1069</v>
      </c>
      <c r="J262" s="46">
        <v>1069</v>
      </c>
      <c r="K262" s="44" t="s">
        <v>91</v>
      </c>
      <c r="L262" s="202"/>
      <c r="M262" s="202"/>
      <c r="N262" s="202"/>
      <c r="O262" s="77">
        <v>7210</v>
      </c>
    </row>
    <row r="263" spans="1:15" ht="25.5" x14ac:dyDescent="0.25">
      <c r="A263" s="8">
        <f t="shared" si="58"/>
        <v>3232</v>
      </c>
      <c r="B263" s="9">
        <f t="shared" si="59"/>
        <v>82</v>
      </c>
      <c r="C263" s="45" t="str">
        <f t="shared" si="56"/>
        <v>091</v>
      </c>
      <c r="D263" s="45" t="str">
        <f t="shared" si="57"/>
        <v>0912</v>
      </c>
      <c r="E263" s="39" t="s">
        <v>131</v>
      </c>
      <c r="F263" s="40">
        <v>32</v>
      </c>
      <c r="G263" s="74">
        <v>82</v>
      </c>
      <c r="H263" s="42">
        <v>3232</v>
      </c>
      <c r="I263" s="46">
        <v>1070</v>
      </c>
      <c r="J263" s="46">
        <v>1070</v>
      </c>
      <c r="K263" s="44" t="s">
        <v>91</v>
      </c>
      <c r="L263" s="202"/>
      <c r="M263" s="202"/>
      <c r="N263" s="202"/>
      <c r="O263" s="77">
        <v>8210</v>
      </c>
    </row>
    <row r="264" spans="1:15" x14ac:dyDescent="0.25">
      <c r="A264" s="8">
        <f t="shared" si="58"/>
        <v>3233</v>
      </c>
      <c r="B264" s="9">
        <f t="shared" si="59"/>
        <v>32</v>
      </c>
      <c r="C264" s="45" t="str">
        <f t="shared" si="56"/>
        <v>091</v>
      </c>
      <c r="D264" s="45" t="str">
        <f t="shared" si="57"/>
        <v>0912</v>
      </c>
      <c r="E264" s="39" t="s">
        <v>131</v>
      </c>
      <c r="F264" s="40">
        <v>32</v>
      </c>
      <c r="G264" s="41">
        <v>32</v>
      </c>
      <c r="H264" s="42">
        <v>3233</v>
      </c>
      <c r="I264" s="46">
        <v>1071</v>
      </c>
      <c r="J264" s="46">
        <v>1071</v>
      </c>
      <c r="K264" s="44" t="s">
        <v>53</v>
      </c>
      <c r="L264" s="202">
        <v>300</v>
      </c>
      <c r="M264" s="202"/>
      <c r="N264" s="202">
        <v>300</v>
      </c>
      <c r="O264" s="76">
        <v>3210</v>
      </c>
    </row>
    <row r="265" spans="1:15" ht="17.25" customHeight="1" x14ac:dyDescent="0.25">
      <c r="A265" s="8">
        <f t="shared" si="58"/>
        <v>3233</v>
      </c>
      <c r="B265" s="9">
        <f t="shared" si="59"/>
        <v>54</v>
      </c>
      <c r="C265" s="45" t="str">
        <f t="shared" si="56"/>
        <v>091</v>
      </c>
      <c r="D265" s="45" t="str">
        <f t="shared" si="57"/>
        <v>0912</v>
      </c>
      <c r="E265" s="39" t="s">
        <v>131</v>
      </c>
      <c r="F265" s="40">
        <v>32</v>
      </c>
      <c r="G265" s="74">
        <v>54</v>
      </c>
      <c r="H265" s="42">
        <v>3233</v>
      </c>
      <c r="I265" s="46">
        <v>1072</v>
      </c>
      <c r="J265" s="46">
        <v>1072</v>
      </c>
      <c r="K265" s="44" t="s">
        <v>53</v>
      </c>
      <c r="L265" s="202"/>
      <c r="M265" s="202"/>
      <c r="N265" s="202"/>
      <c r="O265" s="77">
        <v>5410</v>
      </c>
    </row>
    <row r="266" spans="1:15" x14ac:dyDescent="0.25">
      <c r="A266" s="8">
        <f t="shared" si="58"/>
        <v>3233</v>
      </c>
      <c r="B266" s="9">
        <f t="shared" si="59"/>
        <v>62</v>
      </c>
      <c r="C266" s="45" t="str">
        <f t="shared" si="56"/>
        <v>091</v>
      </c>
      <c r="D266" s="45" t="str">
        <f t="shared" si="57"/>
        <v>0912</v>
      </c>
      <c r="E266" s="39" t="s">
        <v>131</v>
      </c>
      <c r="F266" s="40">
        <v>32</v>
      </c>
      <c r="G266" s="74">
        <v>62</v>
      </c>
      <c r="H266" s="42">
        <v>3233</v>
      </c>
      <c r="I266" s="46">
        <v>1073</v>
      </c>
      <c r="J266" s="46">
        <v>1073</v>
      </c>
      <c r="K266" s="44" t="s">
        <v>53</v>
      </c>
      <c r="L266" s="202"/>
      <c r="M266" s="202"/>
      <c r="N266" s="202"/>
      <c r="O266" s="77">
        <v>6210</v>
      </c>
    </row>
    <row r="267" spans="1:15" x14ac:dyDescent="0.25">
      <c r="A267" s="8">
        <f t="shared" si="58"/>
        <v>3234</v>
      </c>
      <c r="B267" s="9">
        <f t="shared" si="59"/>
        <v>32</v>
      </c>
      <c r="C267" s="45" t="str">
        <f t="shared" si="56"/>
        <v>091</v>
      </c>
      <c r="D267" s="45" t="str">
        <f t="shared" si="57"/>
        <v>0912</v>
      </c>
      <c r="E267" s="39" t="s">
        <v>131</v>
      </c>
      <c r="F267" s="40">
        <v>32</v>
      </c>
      <c r="G267" s="41">
        <v>32</v>
      </c>
      <c r="H267" s="42">
        <v>3234</v>
      </c>
      <c r="I267" s="46">
        <v>1074</v>
      </c>
      <c r="J267" s="46">
        <v>1074</v>
      </c>
      <c r="K267" s="44" t="s">
        <v>76</v>
      </c>
      <c r="L267" s="202">
        <v>100</v>
      </c>
      <c r="M267" s="202"/>
      <c r="N267" s="202">
        <v>100</v>
      </c>
      <c r="O267" s="76">
        <v>3210</v>
      </c>
    </row>
    <row r="268" spans="1:15" ht="17.25" customHeight="1" x14ac:dyDescent="0.25">
      <c r="A268" s="8">
        <f t="shared" si="58"/>
        <v>3234</v>
      </c>
      <c r="B268" s="9">
        <f t="shared" si="59"/>
        <v>54</v>
      </c>
      <c r="C268" s="45" t="str">
        <f t="shared" si="56"/>
        <v>091</v>
      </c>
      <c r="D268" s="45" t="str">
        <f t="shared" si="57"/>
        <v>0912</v>
      </c>
      <c r="E268" s="39" t="s">
        <v>131</v>
      </c>
      <c r="F268" s="40">
        <v>32</v>
      </c>
      <c r="G268" s="74">
        <v>54</v>
      </c>
      <c r="H268" s="42">
        <v>3234</v>
      </c>
      <c r="I268" s="46">
        <v>1075</v>
      </c>
      <c r="J268" s="46">
        <v>1075</v>
      </c>
      <c r="K268" s="44" t="s">
        <v>76</v>
      </c>
      <c r="L268" s="202"/>
      <c r="M268" s="202"/>
      <c r="N268" s="202"/>
      <c r="O268" s="77">
        <v>5410</v>
      </c>
    </row>
    <row r="269" spans="1:15" x14ac:dyDescent="0.25">
      <c r="A269" s="8">
        <f t="shared" si="58"/>
        <v>3235</v>
      </c>
      <c r="B269" s="9">
        <f t="shared" si="59"/>
        <v>32</v>
      </c>
      <c r="C269" s="45" t="str">
        <f t="shared" si="56"/>
        <v>091</v>
      </c>
      <c r="D269" s="45" t="str">
        <f t="shared" si="57"/>
        <v>0912</v>
      </c>
      <c r="E269" s="39" t="s">
        <v>131</v>
      </c>
      <c r="F269" s="40">
        <v>32</v>
      </c>
      <c r="G269" s="41">
        <v>32</v>
      </c>
      <c r="H269" s="42">
        <v>3235</v>
      </c>
      <c r="I269" s="46">
        <v>1076</v>
      </c>
      <c r="J269" s="46">
        <v>1076</v>
      </c>
      <c r="K269" s="44" t="s">
        <v>54</v>
      </c>
      <c r="L269" s="202"/>
      <c r="M269" s="202"/>
      <c r="N269" s="202"/>
      <c r="O269" s="76">
        <v>3210</v>
      </c>
    </row>
    <row r="270" spans="1:15" ht="17.25" customHeight="1" x14ac:dyDescent="0.25">
      <c r="A270" s="8">
        <f t="shared" si="58"/>
        <v>3235</v>
      </c>
      <c r="B270" s="9">
        <f t="shared" si="59"/>
        <v>49</v>
      </c>
      <c r="C270" s="45" t="str">
        <f t="shared" si="56"/>
        <v>091</v>
      </c>
      <c r="D270" s="45" t="str">
        <f t="shared" si="57"/>
        <v>0912</v>
      </c>
      <c r="E270" s="39" t="s">
        <v>131</v>
      </c>
      <c r="F270" s="40">
        <v>32</v>
      </c>
      <c r="G270" s="74">
        <v>49</v>
      </c>
      <c r="H270" s="42">
        <v>3235</v>
      </c>
      <c r="I270" s="46">
        <v>1077</v>
      </c>
      <c r="J270" s="46">
        <v>1077</v>
      </c>
      <c r="K270" s="44" t="s">
        <v>54</v>
      </c>
      <c r="L270" s="202"/>
      <c r="M270" s="202"/>
      <c r="N270" s="202"/>
      <c r="O270" s="77">
        <v>4910</v>
      </c>
    </row>
    <row r="271" spans="1:15" ht="17.25" customHeight="1" x14ac:dyDescent="0.25">
      <c r="A271" s="8">
        <f t="shared" si="58"/>
        <v>3235</v>
      </c>
      <c r="B271" s="9">
        <f t="shared" si="59"/>
        <v>54</v>
      </c>
      <c r="C271" s="45" t="str">
        <f t="shared" si="56"/>
        <v>091</v>
      </c>
      <c r="D271" s="45" t="str">
        <f t="shared" si="57"/>
        <v>0912</v>
      </c>
      <c r="E271" s="39" t="s">
        <v>131</v>
      </c>
      <c r="F271" s="40">
        <v>32</v>
      </c>
      <c r="G271" s="74">
        <v>54</v>
      </c>
      <c r="H271" s="42">
        <v>3235</v>
      </c>
      <c r="I271" s="46">
        <v>1078</v>
      </c>
      <c r="J271" s="46">
        <v>1078</v>
      </c>
      <c r="K271" s="44" t="s">
        <v>54</v>
      </c>
      <c r="L271" s="202"/>
      <c r="M271" s="202"/>
      <c r="N271" s="202"/>
      <c r="O271" s="77">
        <v>5410</v>
      </c>
    </row>
    <row r="272" spans="1:15" x14ac:dyDescent="0.25">
      <c r="A272" s="8">
        <f t="shared" si="58"/>
        <v>3236</v>
      </c>
      <c r="B272" s="9">
        <f t="shared" si="59"/>
        <v>32</v>
      </c>
      <c r="C272" s="45" t="str">
        <f t="shared" si="56"/>
        <v>091</v>
      </c>
      <c r="D272" s="45" t="str">
        <f t="shared" si="57"/>
        <v>0912</v>
      </c>
      <c r="E272" s="39" t="s">
        <v>131</v>
      </c>
      <c r="F272" s="40">
        <v>32</v>
      </c>
      <c r="G272" s="41">
        <v>32</v>
      </c>
      <c r="H272" s="42">
        <v>3236</v>
      </c>
      <c r="I272" s="46">
        <v>1079</v>
      </c>
      <c r="J272" s="46">
        <v>1079</v>
      </c>
      <c r="K272" s="44" t="s">
        <v>104</v>
      </c>
      <c r="L272" s="202"/>
      <c r="M272" s="202"/>
      <c r="N272" s="202"/>
      <c r="O272" s="76">
        <v>3210</v>
      </c>
    </row>
    <row r="273" spans="1:15" ht="17.25" customHeight="1" x14ac:dyDescent="0.25">
      <c r="A273" s="8">
        <f t="shared" si="58"/>
        <v>3236</v>
      </c>
      <c r="B273" s="9">
        <f t="shared" si="59"/>
        <v>54</v>
      </c>
      <c r="C273" s="45" t="str">
        <f t="shared" si="56"/>
        <v>091</v>
      </c>
      <c r="D273" s="45" t="str">
        <f t="shared" si="57"/>
        <v>0912</v>
      </c>
      <c r="E273" s="39" t="s">
        <v>131</v>
      </c>
      <c r="F273" s="40">
        <v>32</v>
      </c>
      <c r="G273" s="74">
        <v>54</v>
      </c>
      <c r="H273" s="42">
        <v>3236</v>
      </c>
      <c r="I273" s="46">
        <v>1080</v>
      </c>
      <c r="J273" s="46">
        <v>1080</v>
      </c>
      <c r="K273" s="44" t="s">
        <v>104</v>
      </c>
      <c r="L273" s="202"/>
      <c r="M273" s="202"/>
      <c r="N273" s="202"/>
      <c r="O273" s="77">
        <v>5410</v>
      </c>
    </row>
    <row r="274" spans="1:15" x14ac:dyDescent="0.25">
      <c r="A274" s="8">
        <f t="shared" si="58"/>
        <v>3237</v>
      </c>
      <c r="B274" s="9">
        <f t="shared" si="59"/>
        <v>32</v>
      </c>
      <c r="C274" s="45" t="str">
        <f t="shared" si="56"/>
        <v>091</v>
      </c>
      <c r="D274" s="45" t="str">
        <f t="shared" si="57"/>
        <v>0912</v>
      </c>
      <c r="E274" s="39" t="s">
        <v>131</v>
      </c>
      <c r="F274" s="40">
        <v>32</v>
      </c>
      <c r="G274" s="41">
        <v>32</v>
      </c>
      <c r="H274" s="42">
        <v>3237</v>
      </c>
      <c r="I274" s="46">
        <v>1081</v>
      </c>
      <c r="J274" s="46">
        <v>1081</v>
      </c>
      <c r="K274" s="44" t="s">
        <v>55</v>
      </c>
      <c r="L274" s="202">
        <v>100</v>
      </c>
      <c r="M274" s="202"/>
      <c r="N274" s="202">
        <v>100</v>
      </c>
      <c r="O274" s="76">
        <v>3210</v>
      </c>
    </row>
    <row r="275" spans="1:15" ht="17.25" customHeight="1" x14ac:dyDescent="0.25">
      <c r="A275" s="8">
        <f t="shared" si="58"/>
        <v>3237</v>
      </c>
      <c r="B275" s="9">
        <f t="shared" si="59"/>
        <v>49</v>
      </c>
      <c r="C275" s="45" t="str">
        <f t="shared" si="56"/>
        <v>091</v>
      </c>
      <c r="D275" s="45" t="str">
        <f t="shared" si="57"/>
        <v>0912</v>
      </c>
      <c r="E275" s="39" t="s">
        <v>131</v>
      </c>
      <c r="F275" s="40">
        <v>32</v>
      </c>
      <c r="G275" s="74">
        <v>49</v>
      </c>
      <c r="H275" s="42">
        <v>3237</v>
      </c>
      <c r="I275" s="46">
        <v>1082</v>
      </c>
      <c r="J275" s="46">
        <v>1082</v>
      </c>
      <c r="K275" s="44" t="s">
        <v>55</v>
      </c>
      <c r="L275" s="202"/>
      <c r="M275" s="202"/>
      <c r="N275" s="202"/>
      <c r="O275" s="77">
        <v>4910</v>
      </c>
    </row>
    <row r="276" spans="1:15" ht="17.25" customHeight="1" x14ac:dyDescent="0.25">
      <c r="A276" s="8">
        <f t="shared" si="58"/>
        <v>3237</v>
      </c>
      <c r="B276" s="9">
        <f t="shared" si="59"/>
        <v>54</v>
      </c>
      <c r="C276" s="45" t="str">
        <f t="shared" si="56"/>
        <v>091</v>
      </c>
      <c r="D276" s="45" t="str">
        <f t="shared" si="57"/>
        <v>0912</v>
      </c>
      <c r="E276" s="39" t="s">
        <v>131</v>
      </c>
      <c r="F276" s="40">
        <v>32</v>
      </c>
      <c r="G276" s="74">
        <v>54</v>
      </c>
      <c r="H276" s="42">
        <v>3237</v>
      </c>
      <c r="I276" s="46">
        <v>1083</v>
      </c>
      <c r="J276" s="46">
        <v>1083</v>
      </c>
      <c r="K276" s="44" t="s">
        <v>55</v>
      </c>
      <c r="L276" s="202"/>
      <c r="M276" s="202"/>
      <c r="N276" s="202"/>
      <c r="O276" s="77">
        <v>5410</v>
      </c>
    </row>
    <row r="277" spans="1:15" ht="17.25" customHeight="1" x14ac:dyDescent="0.25">
      <c r="A277" s="8">
        <f t="shared" ref="A277" si="60">H277</f>
        <v>3237</v>
      </c>
      <c r="B277" s="9">
        <f t="shared" ref="B277" si="61">IF(J277&gt;0,G277," ")</f>
        <v>62</v>
      </c>
      <c r="C277" s="45" t="str">
        <f t="shared" ref="C277" si="62">IF(I277&gt;0,LEFT(E277,3),"  ")</f>
        <v>091</v>
      </c>
      <c r="D277" s="45" t="str">
        <f t="shared" ref="D277" si="63">IF(I277&gt;0,LEFT(E277,4),"  ")</f>
        <v>0912</v>
      </c>
      <c r="E277" s="39" t="s">
        <v>131</v>
      </c>
      <c r="F277" s="40">
        <v>32</v>
      </c>
      <c r="G277" s="74">
        <v>62</v>
      </c>
      <c r="H277" s="42">
        <v>3237</v>
      </c>
      <c r="I277" s="181">
        <v>7045</v>
      </c>
      <c r="J277" s="46">
        <v>1083</v>
      </c>
      <c r="K277" s="44" t="s">
        <v>55</v>
      </c>
      <c r="L277" s="202"/>
      <c r="M277" s="202"/>
      <c r="N277" s="202"/>
      <c r="O277" s="77">
        <v>6210</v>
      </c>
    </row>
    <row r="278" spans="1:15" x14ac:dyDescent="0.25">
      <c r="A278" s="8">
        <f t="shared" si="58"/>
        <v>3238</v>
      </c>
      <c r="B278" s="9">
        <f t="shared" si="59"/>
        <v>32</v>
      </c>
      <c r="C278" s="45" t="str">
        <f t="shared" si="56"/>
        <v>091</v>
      </c>
      <c r="D278" s="45" t="str">
        <f t="shared" si="57"/>
        <v>0912</v>
      </c>
      <c r="E278" s="39" t="s">
        <v>131</v>
      </c>
      <c r="F278" s="40">
        <v>32</v>
      </c>
      <c r="G278" s="41">
        <v>32</v>
      </c>
      <c r="H278" s="42">
        <v>3238</v>
      </c>
      <c r="I278" s="46">
        <v>1084</v>
      </c>
      <c r="J278" s="46">
        <v>1084</v>
      </c>
      <c r="K278" s="44" t="s">
        <v>109</v>
      </c>
      <c r="L278" s="202">
        <v>2500</v>
      </c>
      <c r="M278" s="202"/>
      <c r="N278" s="202">
        <v>2500</v>
      </c>
      <c r="O278" s="76">
        <v>3210</v>
      </c>
    </row>
    <row r="279" spans="1:15" x14ac:dyDescent="0.25">
      <c r="A279" s="8">
        <f t="shared" ref="A279" si="64">H279</f>
        <v>3238</v>
      </c>
      <c r="B279" s="9">
        <f t="shared" ref="B279" si="65">IF(J279&gt;0,G279," ")</f>
        <v>32</v>
      </c>
      <c r="C279" s="45" t="str">
        <f t="shared" ref="C279" si="66">IF(I279&gt;0,LEFT(E279,3),"  ")</f>
        <v>091</v>
      </c>
      <c r="D279" s="45" t="str">
        <f t="shared" ref="D279" si="67">IF(I279&gt;0,LEFT(E279,4),"  ")</f>
        <v>0912</v>
      </c>
      <c r="E279" s="39" t="s">
        <v>131</v>
      </c>
      <c r="F279" s="40">
        <v>32</v>
      </c>
      <c r="G279" s="41">
        <v>32</v>
      </c>
      <c r="H279" s="42">
        <v>3238</v>
      </c>
      <c r="I279" s="181">
        <v>7028</v>
      </c>
      <c r="J279" s="46">
        <v>1084</v>
      </c>
      <c r="K279" s="44" t="s">
        <v>109</v>
      </c>
      <c r="L279" s="202"/>
      <c r="M279" s="202"/>
      <c r="N279" s="202"/>
      <c r="O279" s="76">
        <v>5410</v>
      </c>
    </row>
    <row r="280" spans="1:15" x14ac:dyDescent="0.25">
      <c r="A280" s="8">
        <f t="shared" si="58"/>
        <v>3239</v>
      </c>
      <c r="B280" s="9">
        <f t="shared" si="59"/>
        <v>32</v>
      </c>
      <c r="C280" s="45" t="str">
        <f t="shared" si="56"/>
        <v>091</v>
      </c>
      <c r="D280" s="45" t="str">
        <f t="shared" si="57"/>
        <v>0912</v>
      </c>
      <c r="E280" s="39" t="s">
        <v>131</v>
      </c>
      <c r="F280" s="40">
        <v>32</v>
      </c>
      <c r="G280" s="41">
        <v>32</v>
      </c>
      <c r="H280" s="42">
        <v>3239</v>
      </c>
      <c r="I280" s="46">
        <v>1085</v>
      </c>
      <c r="J280" s="46">
        <v>1085</v>
      </c>
      <c r="K280" s="44" t="s">
        <v>56</v>
      </c>
      <c r="L280" s="202">
        <v>100</v>
      </c>
      <c r="M280" s="202"/>
      <c r="N280" s="202">
        <v>100</v>
      </c>
      <c r="O280" s="76">
        <v>3210</v>
      </c>
    </row>
    <row r="281" spans="1:15" ht="17.25" customHeight="1" x14ac:dyDescent="0.25">
      <c r="A281" s="8">
        <f t="shared" si="58"/>
        <v>3239</v>
      </c>
      <c r="B281" s="9">
        <f t="shared" si="59"/>
        <v>49</v>
      </c>
      <c r="C281" s="45" t="str">
        <f t="shared" si="56"/>
        <v>091</v>
      </c>
      <c r="D281" s="45" t="str">
        <f t="shared" si="57"/>
        <v>0912</v>
      </c>
      <c r="E281" s="39" t="s">
        <v>131</v>
      </c>
      <c r="F281" s="40">
        <v>32</v>
      </c>
      <c r="G281" s="74">
        <v>49</v>
      </c>
      <c r="H281" s="42">
        <v>3239</v>
      </c>
      <c r="I281" s="46">
        <v>1086</v>
      </c>
      <c r="J281" s="46">
        <v>1086</v>
      </c>
      <c r="K281" s="44" t="s">
        <v>56</v>
      </c>
      <c r="L281" s="202"/>
      <c r="M281" s="202"/>
      <c r="N281" s="202"/>
      <c r="O281" s="77">
        <v>4910</v>
      </c>
    </row>
    <row r="282" spans="1:15" ht="17.25" customHeight="1" x14ac:dyDescent="0.25">
      <c r="A282" s="8">
        <f t="shared" si="58"/>
        <v>3239</v>
      </c>
      <c r="B282" s="9">
        <f t="shared" si="59"/>
        <v>54</v>
      </c>
      <c r="C282" s="45" t="str">
        <f t="shared" si="56"/>
        <v>091</v>
      </c>
      <c r="D282" s="45" t="str">
        <f t="shared" si="57"/>
        <v>0912</v>
      </c>
      <c r="E282" s="39" t="s">
        <v>131</v>
      </c>
      <c r="F282" s="40">
        <v>32</v>
      </c>
      <c r="G282" s="74">
        <v>54</v>
      </c>
      <c r="H282" s="42">
        <v>3239</v>
      </c>
      <c r="I282" s="46">
        <v>1087</v>
      </c>
      <c r="J282" s="46">
        <v>1087</v>
      </c>
      <c r="K282" s="44" t="s">
        <v>56</v>
      </c>
      <c r="L282" s="202"/>
      <c r="M282" s="202"/>
      <c r="N282" s="202"/>
      <c r="O282" s="77">
        <v>5410</v>
      </c>
    </row>
    <row r="283" spans="1:15" x14ac:dyDescent="0.25">
      <c r="A283" s="8">
        <f t="shared" si="58"/>
        <v>3239</v>
      </c>
      <c r="B283" s="9">
        <f t="shared" si="59"/>
        <v>62</v>
      </c>
      <c r="C283" s="45" t="str">
        <f t="shared" si="56"/>
        <v>091</v>
      </c>
      <c r="D283" s="45" t="str">
        <f t="shared" si="57"/>
        <v>0912</v>
      </c>
      <c r="E283" s="39" t="s">
        <v>131</v>
      </c>
      <c r="F283" s="40">
        <v>32</v>
      </c>
      <c r="G283" s="74">
        <v>62</v>
      </c>
      <c r="H283" s="42">
        <v>3239</v>
      </c>
      <c r="I283" s="46">
        <v>1088</v>
      </c>
      <c r="J283" s="46">
        <v>1088</v>
      </c>
      <c r="K283" s="44" t="s">
        <v>56</v>
      </c>
      <c r="L283" s="202"/>
      <c r="M283" s="202"/>
      <c r="N283" s="202"/>
      <c r="O283" s="77">
        <v>6210</v>
      </c>
    </row>
    <row r="284" spans="1:15" ht="25.5" x14ac:dyDescent="0.25">
      <c r="A284" s="8">
        <f t="shared" si="58"/>
        <v>324</v>
      </c>
      <c r="B284" s="9" t="str">
        <f t="shared" si="59"/>
        <v xml:space="preserve"> </v>
      </c>
      <c r="C284" s="45" t="str">
        <f t="shared" si="56"/>
        <v xml:space="preserve">  </v>
      </c>
      <c r="D284" s="45" t="str">
        <f t="shared" si="57"/>
        <v xml:space="preserve">  </v>
      </c>
      <c r="E284" s="39"/>
      <c r="F284" s="40"/>
      <c r="G284" s="41"/>
      <c r="H284" s="42">
        <v>324</v>
      </c>
      <c r="I284" s="43"/>
      <c r="J284" s="43"/>
      <c r="K284" s="44" t="s">
        <v>86</v>
      </c>
      <c r="L284" s="109">
        <f t="shared" ref="L284:N284" si="68">SUM(L285:L288)</f>
        <v>0</v>
      </c>
      <c r="M284" s="109">
        <f t="shared" si="68"/>
        <v>0</v>
      </c>
      <c r="N284" s="109">
        <f t="shared" si="68"/>
        <v>0</v>
      </c>
      <c r="O284" s="18"/>
    </row>
    <row r="285" spans="1:15" ht="25.5" x14ac:dyDescent="0.25">
      <c r="A285" s="8">
        <f t="shared" si="58"/>
        <v>3241</v>
      </c>
      <c r="B285" s="9">
        <f t="shared" si="59"/>
        <v>32</v>
      </c>
      <c r="C285" s="45" t="str">
        <f t="shared" si="56"/>
        <v>091</v>
      </c>
      <c r="D285" s="45" t="str">
        <f t="shared" si="57"/>
        <v>0912</v>
      </c>
      <c r="E285" s="39" t="s">
        <v>131</v>
      </c>
      <c r="F285" s="40">
        <v>32</v>
      </c>
      <c r="G285" s="41">
        <v>32</v>
      </c>
      <c r="H285" s="42">
        <v>3241</v>
      </c>
      <c r="I285" s="46">
        <v>1089</v>
      </c>
      <c r="J285" s="46">
        <v>1089</v>
      </c>
      <c r="K285" s="44" t="s">
        <v>86</v>
      </c>
      <c r="L285" s="202"/>
      <c r="M285" s="202"/>
      <c r="N285" s="202"/>
      <c r="O285" s="76">
        <v>3210</v>
      </c>
    </row>
    <row r="286" spans="1:15" ht="17.25" customHeight="1" x14ac:dyDescent="0.25">
      <c r="A286" s="8">
        <f t="shared" si="58"/>
        <v>3241</v>
      </c>
      <c r="B286" s="9">
        <f t="shared" si="59"/>
        <v>49</v>
      </c>
      <c r="C286" s="45" t="str">
        <f t="shared" si="56"/>
        <v>091</v>
      </c>
      <c r="D286" s="45" t="str">
        <f t="shared" si="57"/>
        <v>0912</v>
      </c>
      <c r="E286" s="39" t="s">
        <v>131</v>
      </c>
      <c r="F286" s="40">
        <v>32</v>
      </c>
      <c r="G286" s="74">
        <v>49</v>
      </c>
      <c r="H286" s="42">
        <v>3241</v>
      </c>
      <c r="I286" s="46">
        <v>1090</v>
      </c>
      <c r="J286" s="46">
        <v>1090</v>
      </c>
      <c r="K286" s="44" t="s">
        <v>86</v>
      </c>
      <c r="L286" s="202"/>
      <c r="M286" s="202"/>
      <c r="N286" s="202"/>
      <c r="O286" s="77">
        <v>4910</v>
      </c>
    </row>
    <row r="287" spans="1:15" ht="17.25" customHeight="1" x14ac:dyDescent="0.25">
      <c r="A287" s="8">
        <f t="shared" si="58"/>
        <v>3241</v>
      </c>
      <c r="B287" s="9">
        <f t="shared" si="59"/>
        <v>54</v>
      </c>
      <c r="C287" s="45" t="str">
        <f t="shared" si="56"/>
        <v>091</v>
      </c>
      <c r="D287" s="45" t="str">
        <f t="shared" si="57"/>
        <v>0912</v>
      </c>
      <c r="E287" s="39" t="s">
        <v>131</v>
      </c>
      <c r="F287" s="40">
        <v>32</v>
      </c>
      <c r="G287" s="74">
        <v>54</v>
      </c>
      <c r="H287" s="42">
        <v>3241</v>
      </c>
      <c r="I287" s="46">
        <v>1091</v>
      </c>
      <c r="J287" s="46">
        <v>1091</v>
      </c>
      <c r="K287" s="44" t="s">
        <v>86</v>
      </c>
      <c r="L287" s="202"/>
      <c r="M287" s="202"/>
      <c r="N287" s="202"/>
      <c r="O287" s="77">
        <v>5410</v>
      </c>
    </row>
    <row r="288" spans="1:15" ht="25.5" x14ac:dyDescent="0.25">
      <c r="A288" s="8">
        <f t="shared" si="58"/>
        <v>3241</v>
      </c>
      <c r="B288" s="9">
        <f t="shared" si="59"/>
        <v>62</v>
      </c>
      <c r="C288" s="45" t="str">
        <f t="shared" si="56"/>
        <v>091</v>
      </c>
      <c r="D288" s="45" t="str">
        <f t="shared" si="57"/>
        <v>0912</v>
      </c>
      <c r="E288" s="39" t="s">
        <v>131</v>
      </c>
      <c r="F288" s="40">
        <v>32</v>
      </c>
      <c r="G288" s="74">
        <v>62</v>
      </c>
      <c r="H288" s="42">
        <v>3241</v>
      </c>
      <c r="I288" s="46">
        <v>1092</v>
      </c>
      <c r="J288" s="46">
        <v>1092</v>
      </c>
      <c r="K288" s="44" t="s">
        <v>86</v>
      </c>
      <c r="L288" s="202"/>
      <c r="M288" s="202"/>
      <c r="N288" s="202"/>
      <c r="O288" s="77">
        <v>6210</v>
      </c>
    </row>
    <row r="289" spans="1:15" ht="25.5" x14ac:dyDescent="0.25">
      <c r="A289" s="8">
        <f t="shared" si="58"/>
        <v>329</v>
      </c>
      <c r="B289" s="9" t="str">
        <f t="shared" si="59"/>
        <v xml:space="preserve"> </v>
      </c>
      <c r="C289" s="45" t="str">
        <f t="shared" si="56"/>
        <v xml:space="preserve">  </v>
      </c>
      <c r="D289" s="45" t="str">
        <f t="shared" si="57"/>
        <v xml:space="preserve">  </v>
      </c>
      <c r="E289" s="39"/>
      <c r="F289" s="40"/>
      <c r="G289" s="41"/>
      <c r="H289" s="42">
        <v>329</v>
      </c>
      <c r="I289" s="43"/>
      <c r="J289" s="43"/>
      <c r="K289" s="44" t="s">
        <v>57</v>
      </c>
      <c r="L289" s="109">
        <f>SUM(L290:L307)</f>
        <v>3300</v>
      </c>
      <c r="M289" s="109">
        <f>SUM(M290:M307)</f>
        <v>65000</v>
      </c>
      <c r="N289" s="109">
        <f>SUM(N290:N307)</f>
        <v>68300</v>
      </c>
      <c r="O289" s="18"/>
    </row>
    <row r="290" spans="1:15" ht="17.25" customHeight="1" x14ac:dyDescent="0.25">
      <c r="A290" s="8">
        <f t="shared" si="58"/>
        <v>3291</v>
      </c>
      <c r="B290" s="9">
        <f t="shared" si="59"/>
        <v>54</v>
      </c>
      <c r="C290" s="45" t="str">
        <f t="shared" si="56"/>
        <v>091</v>
      </c>
      <c r="D290" s="45" t="str">
        <f t="shared" si="57"/>
        <v>0912</v>
      </c>
      <c r="E290" s="39" t="s">
        <v>131</v>
      </c>
      <c r="F290" s="40">
        <v>32</v>
      </c>
      <c r="G290" s="74">
        <v>54</v>
      </c>
      <c r="H290" s="42">
        <v>3291</v>
      </c>
      <c r="I290" s="46">
        <v>1093</v>
      </c>
      <c r="J290" s="46">
        <v>1093</v>
      </c>
      <c r="K290" s="44" t="s">
        <v>58</v>
      </c>
      <c r="L290" s="202"/>
      <c r="M290" s="202"/>
      <c r="N290" s="202"/>
      <c r="O290" s="77">
        <v>5410</v>
      </c>
    </row>
    <row r="291" spans="1:15" x14ac:dyDescent="0.25">
      <c r="A291" s="8">
        <f t="shared" si="58"/>
        <v>3292</v>
      </c>
      <c r="B291" s="9">
        <f t="shared" si="59"/>
        <v>32</v>
      </c>
      <c r="C291" s="45" t="str">
        <f t="shared" si="56"/>
        <v>091</v>
      </c>
      <c r="D291" s="45" t="str">
        <f t="shared" si="57"/>
        <v>0912</v>
      </c>
      <c r="E291" s="39" t="s">
        <v>131</v>
      </c>
      <c r="F291" s="40">
        <v>32</v>
      </c>
      <c r="G291" s="41">
        <v>32</v>
      </c>
      <c r="H291" s="42">
        <v>3292</v>
      </c>
      <c r="I291" s="46">
        <v>1094</v>
      </c>
      <c r="J291" s="46">
        <v>1094</v>
      </c>
      <c r="K291" s="44" t="s">
        <v>87</v>
      </c>
      <c r="L291" s="202"/>
      <c r="M291" s="202"/>
      <c r="N291" s="202"/>
      <c r="O291" s="76">
        <v>3210</v>
      </c>
    </row>
    <row r="292" spans="1:15" ht="17.25" customHeight="1" x14ac:dyDescent="0.25">
      <c r="A292" s="8">
        <f t="shared" si="58"/>
        <v>3292</v>
      </c>
      <c r="B292" s="9">
        <f t="shared" si="59"/>
        <v>54</v>
      </c>
      <c r="C292" s="45" t="str">
        <f t="shared" si="56"/>
        <v>091</v>
      </c>
      <c r="D292" s="45" t="str">
        <f t="shared" si="57"/>
        <v>0912</v>
      </c>
      <c r="E292" s="39" t="s">
        <v>131</v>
      </c>
      <c r="F292" s="40">
        <v>32</v>
      </c>
      <c r="G292" s="74">
        <v>54</v>
      </c>
      <c r="H292" s="42">
        <v>3292</v>
      </c>
      <c r="I292" s="46">
        <v>1095</v>
      </c>
      <c r="J292" s="46">
        <v>1095</v>
      </c>
      <c r="K292" s="44" t="s">
        <v>87</v>
      </c>
      <c r="L292" s="202"/>
      <c r="M292" s="202"/>
      <c r="N292" s="202"/>
      <c r="O292" s="77">
        <v>5410</v>
      </c>
    </row>
    <row r="293" spans="1:15" x14ac:dyDescent="0.25">
      <c r="A293" s="8">
        <f t="shared" si="58"/>
        <v>3293</v>
      </c>
      <c r="B293" s="9">
        <f t="shared" si="59"/>
        <v>32</v>
      </c>
      <c r="C293" s="45" t="str">
        <f t="shared" si="56"/>
        <v>091</v>
      </c>
      <c r="D293" s="45" t="str">
        <f t="shared" si="57"/>
        <v>0912</v>
      </c>
      <c r="E293" s="39" t="s">
        <v>131</v>
      </c>
      <c r="F293" s="40">
        <v>32</v>
      </c>
      <c r="G293" s="41">
        <v>32</v>
      </c>
      <c r="H293" s="42">
        <v>3293</v>
      </c>
      <c r="I293" s="46">
        <v>1096</v>
      </c>
      <c r="J293" s="46">
        <v>1096</v>
      </c>
      <c r="K293" s="44" t="s">
        <v>59</v>
      </c>
      <c r="L293" s="202">
        <v>100</v>
      </c>
      <c r="M293" s="202"/>
      <c r="N293" s="202">
        <v>100</v>
      </c>
      <c r="O293" s="76">
        <v>3210</v>
      </c>
    </row>
    <row r="294" spans="1:15" ht="17.25" customHeight="1" x14ac:dyDescent="0.25">
      <c r="A294" s="8">
        <f t="shared" si="58"/>
        <v>3293</v>
      </c>
      <c r="B294" s="9">
        <f t="shared" si="59"/>
        <v>49</v>
      </c>
      <c r="C294" s="45" t="str">
        <f t="shared" si="56"/>
        <v>091</v>
      </c>
      <c r="D294" s="45" t="str">
        <f t="shared" si="57"/>
        <v>0912</v>
      </c>
      <c r="E294" s="39" t="s">
        <v>131</v>
      </c>
      <c r="F294" s="40">
        <v>32</v>
      </c>
      <c r="G294" s="74">
        <v>49</v>
      </c>
      <c r="H294" s="42">
        <v>3293</v>
      </c>
      <c r="I294" s="46">
        <v>1097</v>
      </c>
      <c r="J294" s="46">
        <v>1097</v>
      </c>
      <c r="K294" s="44" t="s">
        <v>59</v>
      </c>
      <c r="L294" s="202"/>
      <c r="M294" s="202"/>
      <c r="N294" s="202"/>
      <c r="O294" s="77">
        <v>4910</v>
      </c>
    </row>
    <row r="295" spans="1:15" ht="17.25" customHeight="1" x14ac:dyDescent="0.25">
      <c r="A295" s="8">
        <f t="shared" si="58"/>
        <v>3293</v>
      </c>
      <c r="B295" s="9">
        <f t="shared" si="59"/>
        <v>54</v>
      </c>
      <c r="C295" s="45" t="str">
        <f t="shared" si="56"/>
        <v>091</v>
      </c>
      <c r="D295" s="45" t="str">
        <f t="shared" si="57"/>
        <v>0912</v>
      </c>
      <c r="E295" s="39" t="s">
        <v>131</v>
      </c>
      <c r="F295" s="40">
        <v>32</v>
      </c>
      <c r="G295" s="74">
        <v>54</v>
      </c>
      <c r="H295" s="42">
        <v>3293</v>
      </c>
      <c r="I295" s="46">
        <v>1098</v>
      </c>
      <c r="J295" s="46">
        <v>1098</v>
      </c>
      <c r="K295" s="44" t="s">
        <v>59</v>
      </c>
      <c r="L295" s="202"/>
      <c r="M295" s="202"/>
      <c r="N295" s="202"/>
      <c r="O295" s="77">
        <v>5410</v>
      </c>
    </row>
    <row r="296" spans="1:15" x14ac:dyDescent="0.25">
      <c r="A296" s="8">
        <f t="shared" si="58"/>
        <v>3293</v>
      </c>
      <c r="B296" s="9">
        <f t="shared" si="59"/>
        <v>62</v>
      </c>
      <c r="C296" s="45" t="str">
        <f t="shared" si="56"/>
        <v>091</v>
      </c>
      <c r="D296" s="45" t="str">
        <f t="shared" si="57"/>
        <v>0912</v>
      </c>
      <c r="E296" s="39" t="s">
        <v>131</v>
      </c>
      <c r="F296" s="40">
        <v>32</v>
      </c>
      <c r="G296" s="74">
        <v>62</v>
      </c>
      <c r="H296" s="42">
        <v>3293</v>
      </c>
      <c r="I296" s="46">
        <v>1099</v>
      </c>
      <c r="J296" s="46">
        <v>1099</v>
      </c>
      <c r="K296" s="44" t="s">
        <v>59</v>
      </c>
      <c r="L296" s="202"/>
      <c r="M296" s="202"/>
      <c r="N296" s="202"/>
      <c r="O296" s="77">
        <v>6210</v>
      </c>
    </row>
    <row r="297" spans="1:15" x14ac:dyDescent="0.25">
      <c r="A297" s="8">
        <f t="shared" si="58"/>
        <v>3294</v>
      </c>
      <c r="B297" s="9">
        <f t="shared" si="59"/>
        <v>32</v>
      </c>
      <c r="C297" s="45" t="str">
        <f t="shared" si="56"/>
        <v>091</v>
      </c>
      <c r="D297" s="45" t="str">
        <f t="shared" si="57"/>
        <v>0912</v>
      </c>
      <c r="E297" s="39" t="s">
        <v>131</v>
      </c>
      <c r="F297" s="40">
        <v>32</v>
      </c>
      <c r="G297" s="41">
        <v>32</v>
      </c>
      <c r="H297" s="42">
        <v>3294</v>
      </c>
      <c r="I297" s="46">
        <v>1100</v>
      </c>
      <c r="J297" s="46">
        <v>1100</v>
      </c>
      <c r="K297" s="5" t="s">
        <v>88</v>
      </c>
      <c r="L297" s="202">
        <v>100</v>
      </c>
      <c r="M297" s="202"/>
      <c r="N297" s="202">
        <v>100</v>
      </c>
      <c r="O297" s="76">
        <v>3210</v>
      </c>
    </row>
    <row r="298" spans="1:15" ht="17.25" customHeight="1" x14ac:dyDescent="0.25">
      <c r="A298" s="8">
        <f t="shared" si="58"/>
        <v>3294</v>
      </c>
      <c r="B298" s="9">
        <f t="shared" si="59"/>
        <v>49</v>
      </c>
      <c r="C298" s="45" t="str">
        <f t="shared" si="56"/>
        <v>091</v>
      </c>
      <c r="D298" s="45" t="str">
        <f t="shared" si="57"/>
        <v>0912</v>
      </c>
      <c r="E298" s="39" t="s">
        <v>131</v>
      </c>
      <c r="F298" s="40">
        <v>32</v>
      </c>
      <c r="G298" s="74">
        <v>49</v>
      </c>
      <c r="H298" s="42">
        <v>3294</v>
      </c>
      <c r="I298" s="46">
        <v>1101</v>
      </c>
      <c r="J298" s="46">
        <v>1101</v>
      </c>
      <c r="K298" s="5" t="s">
        <v>88</v>
      </c>
      <c r="L298" s="202"/>
      <c r="M298" s="202"/>
      <c r="N298" s="202"/>
      <c r="O298" s="77">
        <v>4910</v>
      </c>
    </row>
    <row r="299" spans="1:15" ht="17.25" customHeight="1" x14ac:dyDescent="0.25">
      <c r="A299" s="8">
        <f t="shared" si="58"/>
        <v>3294</v>
      </c>
      <c r="B299" s="9">
        <f t="shared" si="59"/>
        <v>54</v>
      </c>
      <c r="C299" s="45" t="str">
        <f t="shared" ref="C299:C370" si="69">IF(I299&gt;0,LEFT(E299,3),"  ")</f>
        <v>091</v>
      </c>
      <c r="D299" s="45" t="str">
        <f t="shared" ref="D299:D370" si="70">IF(I299&gt;0,LEFT(E299,4),"  ")</f>
        <v>0912</v>
      </c>
      <c r="E299" s="39" t="s">
        <v>131</v>
      </c>
      <c r="F299" s="40">
        <v>32</v>
      </c>
      <c r="G299" s="74">
        <v>54</v>
      </c>
      <c r="H299" s="42">
        <v>3294</v>
      </c>
      <c r="I299" s="46">
        <v>1102</v>
      </c>
      <c r="J299" s="46">
        <v>1102</v>
      </c>
      <c r="K299" s="5" t="s">
        <v>88</v>
      </c>
      <c r="L299" s="202"/>
      <c r="M299" s="202"/>
      <c r="N299" s="202"/>
      <c r="O299" s="77">
        <v>5410</v>
      </c>
    </row>
    <row r="300" spans="1:15" x14ac:dyDescent="0.25">
      <c r="A300" s="8">
        <f t="shared" si="58"/>
        <v>3294</v>
      </c>
      <c r="B300" s="9">
        <f t="shared" si="59"/>
        <v>62</v>
      </c>
      <c r="C300" s="45" t="str">
        <f t="shared" si="69"/>
        <v>091</v>
      </c>
      <c r="D300" s="45" t="str">
        <f t="shared" si="70"/>
        <v>0912</v>
      </c>
      <c r="E300" s="39" t="s">
        <v>131</v>
      </c>
      <c r="F300" s="40">
        <v>32</v>
      </c>
      <c r="G300" s="74">
        <v>62</v>
      </c>
      <c r="H300" s="42">
        <v>3294</v>
      </c>
      <c r="I300" s="46">
        <v>1103</v>
      </c>
      <c r="J300" s="46">
        <v>1103</v>
      </c>
      <c r="K300" s="5" t="s">
        <v>88</v>
      </c>
      <c r="L300" s="202"/>
      <c r="M300" s="202"/>
      <c r="N300" s="202"/>
      <c r="O300" s="77">
        <v>6210</v>
      </c>
    </row>
    <row r="301" spans="1:15" x14ac:dyDescent="0.25">
      <c r="A301" s="8">
        <f t="shared" si="58"/>
        <v>3295</v>
      </c>
      <c r="B301" s="9">
        <f t="shared" si="59"/>
        <v>32</v>
      </c>
      <c r="C301" s="45" t="str">
        <f t="shared" si="69"/>
        <v>091</v>
      </c>
      <c r="D301" s="45" t="str">
        <f t="shared" si="70"/>
        <v>0912</v>
      </c>
      <c r="E301" s="39" t="s">
        <v>131</v>
      </c>
      <c r="F301" s="40">
        <v>32</v>
      </c>
      <c r="G301" s="41">
        <v>32</v>
      </c>
      <c r="H301" s="42">
        <v>3295</v>
      </c>
      <c r="I301" s="46">
        <v>1104</v>
      </c>
      <c r="J301" s="46">
        <v>1104</v>
      </c>
      <c r="K301" s="44" t="s">
        <v>89</v>
      </c>
      <c r="L301" s="202">
        <v>100</v>
      </c>
      <c r="M301" s="202"/>
      <c r="N301" s="202">
        <v>100</v>
      </c>
      <c r="O301" s="76">
        <v>3210</v>
      </c>
    </row>
    <row r="302" spans="1:15" ht="17.25" customHeight="1" x14ac:dyDescent="0.25">
      <c r="A302" s="8">
        <f t="shared" si="58"/>
        <v>3295</v>
      </c>
      <c r="B302" s="9">
        <f t="shared" si="59"/>
        <v>54</v>
      </c>
      <c r="C302" s="45" t="str">
        <f t="shared" si="69"/>
        <v>091</v>
      </c>
      <c r="D302" s="45" t="str">
        <f t="shared" si="70"/>
        <v>0912</v>
      </c>
      <c r="E302" s="39" t="s">
        <v>131</v>
      </c>
      <c r="F302" s="40">
        <v>32</v>
      </c>
      <c r="G302" s="74">
        <v>54</v>
      </c>
      <c r="H302" s="42">
        <v>3295</v>
      </c>
      <c r="I302" s="46">
        <v>1105</v>
      </c>
      <c r="J302" s="46">
        <v>1105</v>
      </c>
      <c r="K302" s="44" t="s">
        <v>89</v>
      </c>
      <c r="L302" s="202"/>
      <c r="M302" s="202">
        <v>11000</v>
      </c>
      <c r="N302" s="202">
        <v>11000</v>
      </c>
      <c r="O302" s="77">
        <v>5410</v>
      </c>
    </row>
    <row r="303" spans="1:15" ht="25.5" x14ac:dyDescent="0.25">
      <c r="A303" s="8">
        <f t="shared" si="58"/>
        <v>3299</v>
      </c>
      <c r="B303" s="9">
        <f t="shared" si="59"/>
        <v>32</v>
      </c>
      <c r="C303" s="45" t="str">
        <f t="shared" si="69"/>
        <v>091</v>
      </c>
      <c r="D303" s="45" t="str">
        <f t="shared" si="70"/>
        <v>0912</v>
      </c>
      <c r="E303" s="39" t="s">
        <v>131</v>
      </c>
      <c r="F303" s="40">
        <v>32</v>
      </c>
      <c r="G303" s="41">
        <v>32</v>
      </c>
      <c r="H303" s="42">
        <v>3299</v>
      </c>
      <c r="I303" s="46">
        <v>1106</v>
      </c>
      <c r="J303" s="46">
        <v>1106</v>
      </c>
      <c r="K303" s="44" t="s">
        <v>57</v>
      </c>
      <c r="L303" s="202">
        <v>1000</v>
      </c>
      <c r="M303" s="202"/>
      <c r="N303" s="202">
        <v>1000</v>
      </c>
      <c r="O303" s="76">
        <v>3210</v>
      </c>
    </row>
    <row r="304" spans="1:15" ht="27" customHeight="1" x14ac:dyDescent="0.25">
      <c r="A304" s="8">
        <f t="shared" si="58"/>
        <v>3299</v>
      </c>
      <c r="B304" s="9">
        <f t="shared" si="59"/>
        <v>49</v>
      </c>
      <c r="C304" s="45" t="str">
        <f t="shared" si="69"/>
        <v>091</v>
      </c>
      <c r="D304" s="45" t="str">
        <f t="shared" si="70"/>
        <v>0912</v>
      </c>
      <c r="E304" s="39" t="s">
        <v>131</v>
      </c>
      <c r="F304" s="40">
        <v>32</v>
      </c>
      <c r="G304" s="74">
        <v>49</v>
      </c>
      <c r="H304" s="42">
        <v>3299</v>
      </c>
      <c r="I304" s="46">
        <v>1107</v>
      </c>
      <c r="J304" s="46">
        <v>1107</v>
      </c>
      <c r="K304" s="44" t="s">
        <v>57</v>
      </c>
      <c r="L304" s="202"/>
      <c r="M304" s="202"/>
      <c r="N304" s="202"/>
      <c r="O304" s="77">
        <v>4910</v>
      </c>
    </row>
    <row r="305" spans="1:15" ht="27" customHeight="1" x14ac:dyDescent="0.25">
      <c r="A305" s="8">
        <f t="shared" si="58"/>
        <v>3299</v>
      </c>
      <c r="B305" s="9">
        <f t="shared" si="59"/>
        <v>54</v>
      </c>
      <c r="C305" s="45" t="str">
        <f t="shared" si="69"/>
        <v>091</v>
      </c>
      <c r="D305" s="45" t="str">
        <f t="shared" si="70"/>
        <v>0912</v>
      </c>
      <c r="E305" s="39" t="s">
        <v>131</v>
      </c>
      <c r="F305" s="40">
        <v>32</v>
      </c>
      <c r="G305" s="74">
        <v>54</v>
      </c>
      <c r="H305" s="42">
        <v>3299</v>
      </c>
      <c r="I305" s="46">
        <v>1108</v>
      </c>
      <c r="J305" s="46">
        <v>1108</v>
      </c>
      <c r="K305" s="44" t="s">
        <v>57</v>
      </c>
      <c r="L305" s="202"/>
      <c r="M305" s="202">
        <v>50000</v>
      </c>
      <c r="N305" s="202">
        <v>50000</v>
      </c>
      <c r="O305" s="77">
        <v>5410</v>
      </c>
    </row>
    <row r="306" spans="1:15" ht="25.5" x14ac:dyDescent="0.25">
      <c r="A306" s="8">
        <f t="shared" si="58"/>
        <v>3299</v>
      </c>
      <c r="B306" s="9">
        <f t="shared" si="59"/>
        <v>62</v>
      </c>
      <c r="C306" s="45" t="str">
        <f t="shared" si="69"/>
        <v>091</v>
      </c>
      <c r="D306" s="45" t="str">
        <f t="shared" si="70"/>
        <v>0912</v>
      </c>
      <c r="E306" s="39" t="s">
        <v>131</v>
      </c>
      <c r="F306" s="40">
        <v>32</v>
      </c>
      <c r="G306" s="74">
        <v>62</v>
      </c>
      <c r="H306" s="42">
        <v>3299</v>
      </c>
      <c r="I306" s="46">
        <v>1109</v>
      </c>
      <c r="J306" s="46">
        <v>1109</v>
      </c>
      <c r="K306" s="44" t="s">
        <v>57</v>
      </c>
      <c r="L306" s="202">
        <v>2000</v>
      </c>
      <c r="M306" s="202">
        <v>4000</v>
      </c>
      <c r="N306" s="202">
        <v>6000</v>
      </c>
      <c r="O306" s="77">
        <v>6210</v>
      </c>
    </row>
    <row r="307" spans="1:15" ht="25.5" x14ac:dyDescent="0.25">
      <c r="A307" s="8">
        <f t="shared" si="58"/>
        <v>3299</v>
      </c>
      <c r="B307" s="9">
        <f t="shared" si="59"/>
        <v>82</v>
      </c>
      <c r="C307" s="45" t="str">
        <f t="shared" si="69"/>
        <v>091</v>
      </c>
      <c r="D307" s="45" t="str">
        <f t="shared" si="70"/>
        <v>0912</v>
      </c>
      <c r="E307" s="39" t="s">
        <v>131</v>
      </c>
      <c r="F307" s="40">
        <v>32</v>
      </c>
      <c r="G307" s="74">
        <v>82</v>
      </c>
      <c r="H307" s="42">
        <v>3299</v>
      </c>
      <c r="I307" s="46">
        <v>1110</v>
      </c>
      <c r="J307" s="46">
        <v>1110</v>
      </c>
      <c r="K307" s="44" t="s">
        <v>57</v>
      </c>
      <c r="L307" s="202"/>
      <c r="M307" s="202"/>
      <c r="N307" s="202"/>
      <c r="O307" s="77">
        <v>8210</v>
      </c>
    </row>
    <row r="308" spans="1:15" x14ac:dyDescent="0.25">
      <c r="A308" s="8">
        <f t="shared" si="58"/>
        <v>34</v>
      </c>
      <c r="B308" s="9" t="str">
        <f t="shared" si="59"/>
        <v xml:space="preserve"> </v>
      </c>
      <c r="C308" s="45" t="str">
        <f t="shared" si="69"/>
        <v xml:space="preserve">  </v>
      </c>
      <c r="D308" s="45" t="str">
        <f t="shared" si="70"/>
        <v xml:space="preserve">  </v>
      </c>
      <c r="E308" s="39"/>
      <c r="F308" s="40"/>
      <c r="G308" s="41"/>
      <c r="H308" s="42">
        <v>34</v>
      </c>
      <c r="I308" s="43"/>
      <c r="J308" s="43"/>
      <c r="K308" s="44" t="s">
        <v>77</v>
      </c>
      <c r="L308" s="109">
        <f>SUM(L309)</f>
        <v>4000</v>
      </c>
      <c r="M308" s="109">
        <f>SUM(M309)</f>
        <v>1000</v>
      </c>
      <c r="N308" s="109">
        <f>SUM(N309)</f>
        <v>5000</v>
      </c>
      <c r="O308" s="18"/>
    </row>
    <row r="309" spans="1:15" x14ac:dyDescent="0.25">
      <c r="A309" s="8">
        <f t="shared" si="58"/>
        <v>343</v>
      </c>
      <c r="B309" s="9" t="str">
        <f t="shared" si="59"/>
        <v xml:space="preserve"> </v>
      </c>
      <c r="C309" s="45" t="str">
        <f t="shared" si="69"/>
        <v xml:space="preserve">  </v>
      </c>
      <c r="D309" s="45" t="str">
        <f t="shared" si="70"/>
        <v xml:space="preserve">  </v>
      </c>
      <c r="E309" s="39"/>
      <c r="F309" s="40"/>
      <c r="G309" s="41"/>
      <c r="H309" s="42">
        <v>343</v>
      </c>
      <c r="I309" s="43"/>
      <c r="J309" s="43"/>
      <c r="K309" s="44" t="s">
        <v>78</v>
      </c>
      <c r="L309" s="109">
        <f>SUM(L310:L316)</f>
        <v>4000</v>
      </c>
      <c r="M309" s="109">
        <f>SUM(M310:M316)</f>
        <v>1000</v>
      </c>
      <c r="N309" s="109">
        <f>SUM(N310:N316)</f>
        <v>5000</v>
      </c>
      <c r="O309" s="18"/>
    </row>
    <row r="310" spans="1:15" ht="25.5" x14ac:dyDescent="0.25">
      <c r="A310" s="8">
        <f t="shared" si="58"/>
        <v>3431</v>
      </c>
      <c r="B310" s="9">
        <f t="shared" si="59"/>
        <v>32</v>
      </c>
      <c r="C310" s="45" t="str">
        <f t="shared" si="69"/>
        <v>091</v>
      </c>
      <c r="D310" s="45" t="str">
        <f t="shared" si="70"/>
        <v>0912</v>
      </c>
      <c r="E310" s="39" t="s">
        <v>131</v>
      </c>
      <c r="F310" s="40">
        <v>32</v>
      </c>
      <c r="G310" s="41">
        <v>32</v>
      </c>
      <c r="H310" s="42">
        <v>3431</v>
      </c>
      <c r="I310" s="46">
        <v>1111</v>
      </c>
      <c r="J310" s="46">
        <v>1111</v>
      </c>
      <c r="K310" s="44" t="s">
        <v>79</v>
      </c>
      <c r="L310" s="202">
        <v>4000</v>
      </c>
      <c r="M310" s="202">
        <v>1000</v>
      </c>
      <c r="N310" s="202">
        <v>5000</v>
      </c>
      <c r="O310" s="76">
        <v>3210</v>
      </c>
    </row>
    <row r="311" spans="1:15" ht="27" customHeight="1" x14ac:dyDescent="0.25">
      <c r="A311" s="8">
        <f t="shared" si="58"/>
        <v>3431</v>
      </c>
      <c r="B311" s="9">
        <f t="shared" si="59"/>
        <v>49</v>
      </c>
      <c r="C311" s="45" t="str">
        <f t="shared" si="69"/>
        <v>091</v>
      </c>
      <c r="D311" s="45" t="str">
        <f t="shared" si="70"/>
        <v>0912</v>
      </c>
      <c r="E311" s="39" t="s">
        <v>131</v>
      </c>
      <c r="F311" s="40">
        <v>32</v>
      </c>
      <c r="G311" s="74">
        <v>49</v>
      </c>
      <c r="H311" s="42">
        <v>3431</v>
      </c>
      <c r="I311" s="46">
        <v>1112</v>
      </c>
      <c r="J311" s="46">
        <v>1112</v>
      </c>
      <c r="K311" s="44" t="s">
        <v>79</v>
      </c>
      <c r="L311" s="202"/>
      <c r="M311" s="202"/>
      <c r="N311" s="202"/>
      <c r="O311" s="77">
        <v>4910</v>
      </c>
    </row>
    <row r="312" spans="1:15" ht="27" customHeight="1" x14ac:dyDescent="0.25">
      <c r="A312" s="8">
        <f t="shared" ref="A312:A383" si="71">H312</f>
        <v>3431</v>
      </c>
      <c r="B312" s="9">
        <f t="shared" si="59"/>
        <v>54</v>
      </c>
      <c r="C312" s="45" t="str">
        <f t="shared" si="69"/>
        <v>091</v>
      </c>
      <c r="D312" s="45" t="str">
        <f t="shared" si="70"/>
        <v>0912</v>
      </c>
      <c r="E312" s="39" t="s">
        <v>131</v>
      </c>
      <c r="F312" s="40">
        <v>32</v>
      </c>
      <c r="G312" s="74">
        <v>54</v>
      </c>
      <c r="H312" s="42">
        <v>3431</v>
      </c>
      <c r="I312" s="46">
        <v>1113</v>
      </c>
      <c r="J312" s="46">
        <v>1113</v>
      </c>
      <c r="K312" s="44" t="s">
        <v>79</v>
      </c>
      <c r="L312" s="202"/>
      <c r="M312" s="202"/>
      <c r="N312" s="202"/>
      <c r="O312" s="77">
        <v>5410</v>
      </c>
    </row>
    <row r="313" spans="1:15" ht="25.5" x14ac:dyDescent="0.25">
      <c r="A313" s="8">
        <f t="shared" si="71"/>
        <v>3432</v>
      </c>
      <c r="B313" s="9">
        <f t="shared" si="59"/>
        <v>32</v>
      </c>
      <c r="C313" s="45" t="str">
        <f t="shared" si="69"/>
        <v>091</v>
      </c>
      <c r="D313" s="45" t="str">
        <f t="shared" si="70"/>
        <v>0912</v>
      </c>
      <c r="E313" s="39" t="s">
        <v>131</v>
      </c>
      <c r="F313" s="40">
        <v>32</v>
      </c>
      <c r="G313" s="41">
        <v>32</v>
      </c>
      <c r="H313" s="42">
        <v>3432</v>
      </c>
      <c r="I313" s="46">
        <v>1114</v>
      </c>
      <c r="J313" s="46">
        <v>1114</v>
      </c>
      <c r="K313" s="44" t="s">
        <v>119</v>
      </c>
      <c r="L313" s="202"/>
      <c r="M313" s="202"/>
      <c r="N313" s="202"/>
      <c r="O313" s="76">
        <v>3210</v>
      </c>
    </row>
    <row r="314" spans="1:15" ht="27" customHeight="1" x14ac:dyDescent="0.25">
      <c r="A314" s="8">
        <f t="shared" si="71"/>
        <v>3432</v>
      </c>
      <c r="B314" s="9">
        <f t="shared" si="59"/>
        <v>54</v>
      </c>
      <c r="C314" s="45" t="str">
        <f t="shared" si="69"/>
        <v>091</v>
      </c>
      <c r="D314" s="45" t="str">
        <f t="shared" si="70"/>
        <v>0912</v>
      </c>
      <c r="E314" s="39" t="s">
        <v>131</v>
      </c>
      <c r="F314" s="40">
        <v>32</v>
      </c>
      <c r="G314" s="74">
        <v>54</v>
      </c>
      <c r="H314" s="42">
        <v>3432</v>
      </c>
      <c r="I314" s="46">
        <v>1115</v>
      </c>
      <c r="J314" s="46">
        <v>1115</v>
      </c>
      <c r="K314" s="44" t="s">
        <v>119</v>
      </c>
      <c r="L314" s="202"/>
      <c r="M314" s="202"/>
      <c r="N314" s="202"/>
      <c r="O314" s="77">
        <v>5410</v>
      </c>
    </row>
    <row r="315" spans="1:15" x14ac:dyDescent="0.25">
      <c r="A315" s="8">
        <f t="shared" si="71"/>
        <v>3433</v>
      </c>
      <c r="B315" s="9">
        <f t="shared" si="59"/>
        <v>32</v>
      </c>
      <c r="C315" s="45" t="str">
        <f t="shared" si="69"/>
        <v>091</v>
      </c>
      <c r="D315" s="45" t="str">
        <f t="shared" si="70"/>
        <v>0912</v>
      </c>
      <c r="E315" s="39" t="s">
        <v>131</v>
      </c>
      <c r="F315" s="40">
        <v>32</v>
      </c>
      <c r="G315" s="41">
        <v>32</v>
      </c>
      <c r="H315" s="42">
        <v>3433</v>
      </c>
      <c r="I315" s="46">
        <v>1116</v>
      </c>
      <c r="J315" s="46">
        <v>1116</v>
      </c>
      <c r="K315" s="44" t="s">
        <v>120</v>
      </c>
      <c r="L315" s="202"/>
      <c r="M315" s="202"/>
      <c r="N315" s="202"/>
      <c r="O315" s="76">
        <v>3210</v>
      </c>
    </row>
    <row r="316" spans="1:15" ht="25.5" x14ac:dyDescent="0.25">
      <c r="A316" s="8">
        <f t="shared" si="71"/>
        <v>3434</v>
      </c>
      <c r="B316" s="9">
        <f t="shared" si="59"/>
        <v>32</v>
      </c>
      <c r="C316" s="45" t="str">
        <f t="shared" si="69"/>
        <v>091</v>
      </c>
      <c r="D316" s="45" t="str">
        <f t="shared" si="70"/>
        <v>0912</v>
      </c>
      <c r="E316" s="39" t="s">
        <v>131</v>
      </c>
      <c r="F316" s="40">
        <v>32</v>
      </c>
      <c r="G316" s="41">
        <v>32</v>
      </c>
      <c r="H316" s="42">
        <v>3434</v>
      </c>
      <c r="I316" s="46">
        <v>1117</v>
      </c>
      <c r="J316" s="46">
        <v>1117</v>
      </c>
      <c r="K316" s="44" t="s">
        <v>121</v>
      </c>
      <c r="L316" s="202"/>
      <c r="M316" s="202"/>
      <c r="N316" s="202"/>
      <c r="O316" s="76">
        <v>3210</v>
      </c>
    </row>
    <row r="317" spans="1:15" ht="25.5" x14ac:dyDescent="0.25">
      <c r="A317" s="8">
        <f t="shared" si="71"/>
        <v>37</v>
      </c>
      <c r="B317" s="9" t="str">
        <f t="shared" si="59"/>
        <v xml:space="preserve"> </v>
      </c>
      <c r="C317" s="45" t="str">
        <f t="shared" si="69"/>
        <v xml:space="preserve">  </v>
      </c>
      <c r="D317" s="45" t="str">
        <f t="shared" si="70"/>
        <v xml:space="preserve">  </v>
      </c>
      <c r="E317" s="39"/>
      <c r="F317" s="40"/>
      <c r="G317" s="41"/>
      <c r="H317" s="42">
        <v>37</v>
      </c>
      <c r="I317" s="43"/>
      <c r="J317" s="43"/>
      <c r="K317" s="5" t="s">
        <v>110</v>
      </c>
      <c r="L317" s="109">
        <f>SUM(L318)</f>
        <v>0</v>
      </c>
      <c r="M317" s="109">
        <f>SUM(M318)</f>
        <v>0</v>
      </c>
      <c r="N317" s="109">
        <f>SUM(N318)</f>
        <v>0</v>
      </c>
      <c r="O317" s="18"/>
    </row>
    <row r="318" spans="1:15" ht="25.5" x14ac:dyDescent="0.25">
      <c r="A318" s="8">
        <f t="shared" si="71"/>
        <v>372</v>
      </c>
      <c r="B318" s="9" t="str">
        <f t="shared" si="59"/>
        <v xml:space="preserve"> </v>
      </c>
      <c r="C318" s="45" t="str">
        <f t="shared" si="69"/>
        <v xml:space="preserve">  </v>
      </c>
      <c r="D318" s="45" t="str">
        <f t="shared" si="70"/>
        <v xml:space="preserve">  </v>
      </c>
      <c r="E318" s="39"/>
      <c r="F318" s="40"/>
      <c r="G318" s="41"/>
      <c r="H318" s="42">
        <v>372</v>
      </c>
      <c r="I318" s="43"/>
      <c r="J318" s="43"/>
      <c r="K318" s="5" t="s">
        <v>111</v>
      </c>
      <c r="L318" s="109">
        <f t="shared" ref="L318:N318" si="72">SUM(L319:L322)</f>
        <v>0</v>
      </c>
      <c r="M318" s="109">
        <f t="shared" si="72"/>
        <v>0</v>
      </c>
      <c r="N318" s="109">
        <f t="shared" si="72"/>
        <v>0</v>
      </c>
      <c r="O318" s="18"/>
    </row>
    <row r="319" spans="1:15" ht="25.5" x14ac:dyDescent="0.25">
      <c r="A319" s="8">
        <f t="shared" si="71"/>
        <v>3722</v>
      </c>
      <c r="B319" s="9">
        <f t="shared" si="59"/>
        <v>32</v>
      </c>
      <c r="C319" s="45" t="str">
        <f t="shared" si="69"/>
        <v>091</v>
      </c>
      <c r="D319" s="45" t="str">
        <f t="shared" si="70"/>
        <v>0912</v>
      </c>
      <c r="E319" s="39" t="s">
        <v>131</v>
      </c>
      <c r="F319" s="40">
        <v>32</v>
      </c>
      <c r="G319" s="41">
        <v>32</v>
      </c>
      <c r="H319" s="42">
        <v>3722</v>
      </c>
      <c r="I319" s="46">
        <v>1118</v>
      </c>
      <c r="J319" s="46">
        <v>1118</v>
      </c>
      <c r="K319" s="5" t="s">
        <v>173</v>
      </c>
      <c r="L319" s="202"/>
      <c r="M319" s="202"/>
      <c r="N319" s="202"/>
      <c r="O319" s="76">
        <v>3210</v>
      </c>
    </row>
    <row r="320" spans="1:15" ht="27" customHeight="1" x14ac:dyDescent="0.25">
      <c r="A320" s="8">
        <f t="shared" si="71"/>
        <v>3722</v>
      </c>
      <c r="B320" s="9">
        <f t="shared" si="59"/>
        <v>49</v>
      </c>
      <c r="C320" s="45" t="str">
        <f t="shared" si="69"/>
        <v>091</v>
      </c>
      <c r="D320" s="45" t="str">
        <f t="shared" si="70"/>
        <v>0912</v>
      </c>
      <c r="E320" s="39" t="s">
        <v>131</v>
      </c>
      <c r="F320" s="40">
        <v>32</v>
      </c>
      <c r="G320" s="74">
        <v>49</v>
      </c>
      <c r="H320" s="42">
        <v>3722</v>
      </c>
      <c r="I320" s="46">
        <v>1119</v>
      </c>
      <c r="J320" s="46">
        <v>1119</v>
      </c>
      <c r="K320" s="5" t="s">
        <v>173</v>
      </c>
      <c r="L320" s="202"/>
      <c r="M320" s="202"/>
      <c r="N320" s="202"/>
      <c r="O320" s="77">
        <v>4910</v>
      </c>
    </row>
    <row r="321" spans="1:15" ht="27" customHeight="1" x14ac:dyDescent="0.25">
      <c r="A321" s="8">
        <f t="shared" si="71"/>
        <v>3722</v>
      </c>
      <c r="B321" s="9">
        <f t="shared" si="59"/>
        <v>54</v>
      </c>
      <c r="C321" s="45" t="str">
        <f t="shared" si="69"/>
        <v>091</v>
      </c>
      <c r="D321" s="45" t="str">
        <f t="shared" si="70"/>
        <v>0912</v>
      </c>
      <c r="E321" s="39" t="s">
        <v>131</v>
      </c>
      <c r="F321" s="40">
        <v>32</v>
      </c>
      <c r="G321" s="74">
        <v>54</v>
      </c>
      <c r="H321" s="42">
        <v>3722</v>
      </c>
      <c r="I321" s="46">
        <v>1120</v>
      </c>
      <c r="J321" s="46">
        <v>1120</v>
      </c>
      <c r="K321" s="5" t="s">
        <v>173</v>
      </c>
      <c r="L321" s="202"/>
      <c r="M321" s="202"/>
      <c r="N321" s="202"/>
      <c r="O321" s="77">
        <v>5410</v>
      </c>
    </row>
    <row r="322" spans="1:15" ht="27" customHeight="1" x14ac:dyDescent="0.25">
      <c r="A322" s="8">
        <f t="shared" si="71"/>
        <v>3723</v>
      </c>
      <c r="B322" s="9">
        <f t="shared" si="59"/>
        <v>54</v>
      </c>
      <c r="C322" s="45" t="str">
        <f t="shared" si="69"/>
        <v>091</v>
      </c>
      <c r="D322" s="45" t="str">
        <f t="shared" si="70"/>
        <v>0912</v>
      </c>
      <c r="E322" s="39" t="s">
        <v>131</v>
      </c>
      <c r="F322" s="40">
        <v>32</v>
      </c>
      <c r="G322" s="74">
        <v>54</v>
      </c>
      <c r="H322" s="78">
        <v>3723</v>
      </c>
      <c r="I322" s="46">
        <v>1121</v>
      </c>
      <c r="J322" s="46">
        <v>1121</v>
      </c>
      <c r="K322" s="5" t="s">
        <v>174</v>
      </c>
      <c r="L322" s="202"/>
      <c r="M322" s="202"/>
      <c r="N322" s="202"/>
      <c r="O322" s="77">
        <v>5410</v>
      </c>
    </row>
    <row r="323" spans="1:15" x14ac:dyDescent="0.25">
      <c r="A323" s="8">
        <f t="shared" si="71"/>
        <v>38</v>
      </c>
      <c r="B323" s="9" t="str">
        <f t="shared" si="59"/>
        <v xml:space="preserve"> </v>
      </c>
      <c r="C323" s="45" t="str">
        <f t="shared" si="69"/>
        <v xml:space="preserve">  </v>
      </c>
      <c r="D323" s="45" t="str">
        <f t="shared" si="70"/>
        <v xml:space="preserve">  </v>
      </c>
      <c r="E323" s="39"/>
      <c r="F323" s="40"/>
      <c r="G323" s="41"/>
      <c r="H323" s="42">
        <v>38</v>
      </c>
      <c r="I323" s="43"/>
      <c r="J323" s="43"/>
      <c r="K323" s="6" t="s">
        <v>60</v>
      </c>
      <c r="L323" s="109">
        <f>SUM(L324)</f>
        <v>0</v>
      </c>
      <c r="M323" s="109">
        <f>SUM(M324)</f>
        <v>0</v>
      </c>
      <c r="N323" s="109">
        <f>SUM(N324)</f>
        <v>0</v>
      </c>
      <c r="O323" s="18"/>
    </row>
    <row r="324" spans="1:15" x14ac:dyDescent="0.25">
      <c r="A324" s="8">
        <f t="shared" si="71"/>
        <v>381</v>
      </c>
      <c r="B324" s="9" t="str">
        <f t="shared" si="59"/>
        <v xml:space="preserve"> </v>
      </c>
      <c r="C324" s="45" t="str">
        <f t="shared" si="69"/>
        <v xml:space="preserve">  </v>
      </c>
      <c r="D324" s="45" t="str">
        <f t="shared" si="70"/>
        <v xml:space="preserve">  </v>
      </c>
      <c r="E324" s="39"/>
      <c r="F324" s="40"/>
      <c r="G324" s="41"/>
      <c r="H324" s="42">
        <v>381</v>
      </c>
      <c r="I324" s="43"/>
      <c r="J324" s="43"/>
      <c r="K324" s="5" t="s">
        <v>61</v>
      </c>
      <c r="L324" s="109">
        <f>SUM(L325:L325)</f>
        <v>0</v>
      </c>
      <c r="M324" s="109">
        <f>SUM(M325:M325)</f>
        <v>0</v>
      </c>
      <c r="N324" s="109">
        <f>SUM(N325:N325)</f>
        <v>0</v>
      </c>
      <c r="O324" s="18"/>
    </row>
    <row r="325" spans="1:15" x14ac:dyDescent="0.25">
      <c r="A325" s="8">
        <f t="shared" si="71"/>
        <v>3811</v>
      </c>
      <c r="B325" s="9">
        <f t="shared" si="59"/>
        <v>32</v>
      </c>
      <c r="C325" s="45" t="str">
        <f t="shared" si="69"/>
        <v>091</v>
      </c>
      <c r="D325" s="45" t="str">
        <f t="shared" si="70"/>
        <v>0912</v>
      </c>
      <c r="E325" s="39" t="s">
        <v>131</v>
      </c>
      <c r="F325" s="40">
        <v>32</v>
      </c>
      <c r="G325" s="41">
        <v>32</v>
      </c>
      <c r="H325" s="42">
        <v>3811</v>
      </c>
      <c r="I325" s="46">
        <v>1122</v>
      </c>
      <c r="J325" s="46">
        <v>1122</v>
      </c>
      <c r="K325" s="5" t="s">
        <v>62</v>
      </c>
      <c r="L325" s="202"/>
      <c r="M325" s="202"/>
      <c r="N325" s="202"/>
      <c r="O325" s="76">
        <v>3210</v>
      </c>
    </row>
    <row r="326" spans="1:15" ht="25.5" x14ac:dyDescent="0.25">
      <c r="A326" s="8">
        <f t="shared" si="71"/>
        <v>4</v>
      </c>
      <c r="B326" s="9" t="str">
        <f t="shared" si="59"/>
        <v xml:space="preserve"> </v>
      </c>
      <c r="C326" s="45" t="str">
        <f t="shared" si="69"/>
        <v xml:space="preserve">  </v>
      </c>
      <c r="D326" s="45" t="str">
        <f t="shared" si="70"/>
        <v xml:space="preserve">  </v>
      </c>
      <c r="E326" s="39"/>
      <c r="F326" s="40"/>
      <c r="G326" s="41"/>
      <c r="H326" s="42">
        <v>4</v>
      </c>
      <c r="I326" s="43"/>
      <c r="J326" s="43"/>
      <c r="K326" s="44" t="s">
        <v>65</v>
      </c>
      <c r="L326" s="109">
        <f>SUM(L327,L330)</f>
        <v>18550</v>
      </c>
      <c r="M326" s="109">
        <f>SUM(M327,M330)</f>
        <v>53525</v>
      </c>
      <c r="N326" s="109">
        <f>SUM(N327,N330)</f>
        <v>72075</v>
      </c>
      <c r="O326" s="18"/>
    </row>
    <row r="327" spans="1:15" ht="25.5" x14ac:dyDescent="0.25">
      <c r="A327" s="8">
        <f t="shared" si="71"/>
        <v>41</v>
      </c>
      <c r="B327" s="9" t="str">
        <f t="shared" si="59"/>
        <v xml:space="preserve"> </v>
      </c>
      <c r="C327" s="45" t="str">
        <f>IF(I327&gt;0,LEFT(E327,3),"  ")</f>
        <v xml:space="preserve">  </v>
      </c>
      <c r="D327" s="45" t="str">
        <f>IF(I327&gt;0,LEFT(E327,4),"  ")</f>
        <v xml:space="preserve">  </v>
      </c>
      <c r="E327" s="39"/>
      <c r="F327" s="40"/>
      <c r="G327" s="41"/>
      <c r="H327" s="42">
        <v>41</v>
      </c>
      <c r="I327" s="43"/>
      <c r="J327" s="43"/>
      <c r="K327" s="44" t="s">
        <v>92</v>
      </c>
      <c r="L327" s="109">
        <f t="shared" ref="L327:N327" si="73">SUM(L328)</f>
        <v>0</v>
      </c>
      <c r="M327" s="109">
        <f t="shared" si="73"/>
        <v>0</v>
      </c>
      <c r="N327" s="109">
        <f t="shared" si="73"/>
        <v>0</v>
      </c>
      <c r="O327" s="18"/>
    </row>
    <row r="328" spans="1:15" x14ac:dyDescent="0.25">
      <c r="A328" s="8">
        <f t="shared" si="71"/>
        <v>412</v>
      </c>
      <c r="B328" s="9" t="str">
        <f t="shared" ref="B328:B371" si="74">IF(J328&gt;0,G328," ")</f>
        <v xml:space="preserve"> </v>
      </c>
      <c r="C328" s="45" t="str">
        <f>IF(I328&gt;0,LEFT(E328,3),"  ")</f>
        <v xml:space="preserve">  </v>
      </c>
      <c r="D328" s="45" t="str">
        <f>IF(I328&gt;0,LEFT(E328,4),"  ")</f>
        <v xml:space="preserve">  </v>
      </c>
      <c r="E328" s="39"/>
      <c r="F328" s="40"/>
      <c r="G328" s="41"/>
      <c r="H328" s="42">
        <v>412</v>
      </c>
      <c r="I328" s="43"/>
      <c r="J328" s="43"/>
      <c r="K328" s="5" t="s">
        <v>93</v>
      </c>
      <c r="L328" s="109">
        <f>SUM(L329:L329)</f>
        <v>0</v>
      </c>
      <c r="M328" s="109">
        <f>SUM(M329:M329)</f>
        <v>0</v>
      </c>
      <c r="N328" s="109">
        <f>SUM(N329:N329)</f>
        <v>0</v>
      </c>
      <c r="O328" s="18"/>
    </row>
    <row r="329" spans="1:15" ht="17.25" customHeight="1" x14ac:dyDescent="0.25">
      <c r="A329" s="8">
        <f t="shared" si="71"/>
        <v>4123</v>
      </c>
      <c r="B329" s="9">
        <f t="shared" si="74"/>
        <v>54</v>
      </c>
      <c r="C329" s="45" t="str">
        <f t="shared" ref="C329" si="75">IF(I329&gt;0,LEFT(E329,3),"  ")</f>
        <v>091</v>
      </c>
      <c r="D329" s="45" t="str">
        <f t="shared" ref="D329" si="76">IF(I329&gt;0,LEFT(E329,4),"  ")</f>
        <v>0912</v>
      </c>
      <c r="E329" s="39" t="s">
        <v>131</v>
      </c>
      <c r="F329" s="40">
        <v>32</v>
      </c>
      <c r="G329" s="74">
        <v>54</v>
      </c>
      <c r="H329" s="42">
        <v>4123</v>
      </c>
      <c r="I329" s="46">
        <v>1123</v>
      </c>
      <c r="J329" s="46">
        <v>1123</v>
      </c>
      <c r="K329" s="44" t="s">
        <v>94</v>
      </c>
      <c r="L329" s="202"/>
      <c r="M329" s="202"/>
      <c r="N329" s="202"/>
      <c r="O329" s="77">
        <v>5410</v>
      </c>
    </row>
    <row r="330" spans="1:15" ht="25.5" x14ac:dyDescent="0.25">
      <c r="A330" s="8">
        <f t="shared" si="71"/>
        <v>42</v>
      </c>
      <c r="B330" s="9" t="str">
        <f t="shared" si="74"/>
        <v xml:space="preserve"> </v>
      </c>
      <c r="C330" s="45" t="str">
        <f t="shared" si="69"/>
        <v xml:space="preserve">  </v>
      </c>
      <c r="D330" s="45" t="str">
        <f t="shared" si="70"/>
        <v xml:space="preserve">  </v>
      </c>
      <c r="E330" s="39"/>
      <c r="F330" s="40"/>
      <c r="G330" s="41"/>
      <c r="H330" s="42">
        <v>42</v>
      </c>
      <c r="I330" s="43"/>
      <c r="J330" s="43"/>
      <c r="K330" s="44" t="s">
        <v>66</v>
      </c>
      <c r="L330" s="109">
        <f>SUM(L331,L333,L359,L362)</f>
        <v>18550</v>
      </c>
      <c r="M330" s="109">
        <f t="shared" ref="M330:N330" si="77">SUM(M331,M333,M359,M362)</f>
        <v>53525</v>
      </c>
      <c r="N330" s="109">
        <f t="shared" si="77"/>
        <v>72075</v>
      </c>
      <c r="O330" s="18"/>
    </row>
    <row r="331" spans="1:15" x14ac:dyDescent="0.25">
      <c r="A331" s="8">
        <f t="shared" ref="A331:A332" si="78">H331</f>
        <v>421</v>
      </c>
      <c r="B331" s="9" t="str">
        <f t="shared" ref="B331:B332" si="79">IF(J331&gt;0,G331," ")</f>
        <v xml:space="preserve"> </v>
      </c>
      <c r="C331" s="45" t="str">
        <f>IF(I331&gt;0,LEFT(E331,3),"  ")</f>
        <v xml:space="preserve">  </v>
      </c>
      <c r="D331" s="45" t="str">
        <f>IF(I331&gt;0,LEFT(E331,4),"  ")</f>
        <v xml:space="preserve">  </v>
      </c>
      <c r="E331" s="39"/>
      <c r="F331" s="40"/>
      <c r="G331" s="41"/>
      <c r="H331" s="42">
        <v>421</v>
      </c>
      <c r="I331" s="43"/>
      <c r="J331" s="43"/>
      <c r="K331" s="5" t="s">
        <v>114</v>
      </c>
      <c r="L331" s="109">
        <f>SUM(L332:L332)</f>
        <v>0</v>
      </c>
      <c r="M331" s="109">
        <f>SUM(M332:M332)</f>
        <v>0</v>
      </c>
      <c r="N331" s="109">
        <f>SUM(N332:N332)</f>
        <v>0</v>
      </c>
      <c r="O331" s="18"/>
    </row>
    <row r="332" spans="1:15" ht="17.25" customHeight="1" x14ac:dyDescent="0.25">
      <c r="A332" s="8">
        <f t="shared" si="78"/>
        <v>4214</v>
      </c>
      <c r="B332" s="9">
        <f t="shared" si="79"/>
        <v>32</v>
      </c>
      <c r="C332" s="45" t="str">
        <f t="shared" ref="C332" si="80">IF(I332&gt;0,LEFT(E332,3),"  ")</f>
        <v>091</v>
      </c>
      <c r="D332" s="45" t="str">
        <f t="shared" ref="D332" si="81">IF(I332&gt;0,LEFT(E332,4),"  ")</f>
        <v>0912</v>
      </c>
      <c r="E332" s="39" t="s">
        <v>131</v>
      </c>
      <c r="F332" s="40">
        <v>32</v>
      </c>
      <c r="G332" s="74">
        <v>32</v>
      </c>
      <c r="H332" s="42">
        <v>4214</v>
      </c>
      <c r="I332" s="181">
        <v>7042</v>
      </c>
      <c r="J332" s="46">
        <v>1123</v>
      </c>
      <c r="K332" s="44" t="s">
        <v>297</v>
      </c>
      <c r="L332" s="202"/>
      <c r="M332" s="202"/>
      <c r="N332" s="202"/>
      <c r="O332" s="77">
        <v>3210</v>
      </c>
    </row>
    <row r="333" spans="1:15" x14ac:dyDescent="0.25">
      <c r="A333" s="8">
        <f t="shared" si="71"/>
        <v>422</v>
      </c>
      <c r="B333" s="9" t="str">
        <f t="shared" si="74"/>
        <v xml:space="preserve"> </v>
      </c>
      <c r="C333" s="45" t="str">
        <f t="shared" si="69"/>
        <v xml:space="preserve">  </v>
      </c>
      <c r="D333" s="45" t="str">
        <f t="shared" si="70"/>
        <v xml:space="preserve">  </v>
      </c>
      <c r="E333" s="39"/>
      <c r="F333" s="40"/>
      <c r="G333" s="41"/>
      <c r="H333" s="42">
        <v>422</v>
      </c>
      <c r="I333" s="43"/>
      <c r="J333" s="43"/>
      <c r="K333" s="44" t="s">
        <v>67</v>
      </c>
      <c r="L333" s="109">
        <f>SUM(L334:L358)</f>
        <v>16250</v>
      </c>
      <c r="M333" s="109">
        <f>SUM(M334:M358)</f>
        <v>-1275</v>
      </c>
      <c r="N333" s="109">
        <f>SUM(N334:N358)</f>
        <v>14975</v>
      </c>
      <c r="O333" s="18"/>
    </row>
    <row r="334" spans="1:15" x14ac:dyDescent="0.25">
      <c r="A334" s="8">
        <f t="shared" si="71"/>
        <v>4221</v>
      </c>
      <c r="B334" s="9">
        <f t="shared" si="74"/>
        <v>32</v>
      </c>
      <c r="C334" s="45" t="str">
        <f t="shared" si="69"/>
        <v>091</v>
      </c>
      <c r="D334" s="45" t="str">
        <f t="shared" si="70"/>
        <v>0912</v>
      </c>
      <c r="E334" s="39" t="s">
        <v>131</v>
      </c>
      <c r="F334" s="40">
        <v>32</v>
      </c>
      <c r="G334" s="41">
        <v>32</v>
      </c>
      <c r="H334" s="42">
        <v>4221</v>
      </c>
      <c r="I334" s="46">
        <v>1124</v>
      </c>
      <c r="J334" s="46">
        <v>1124</v>
      </c>
      <c r="K334" s="44" t="s">
        <v>68</v>
      </c>
      <c r="L334" s="202">
        <v>100</v>
      </c>
      <c r="M334" s="202">
        <v>-100</v>
      </c>
      <c r="N334" s="202">
        <v>0</v>
      </c>
      <c r="O334" s="76">
        <v>3210</v>
      </c>
    </row>
    <row r="335" spans="1:15" ht="17.25" customHeight="1" x14ac:dyDescent="0.25">
      <c r="A335" s="8">
        <f t="shared" si="71"/>
        <v>4221</v>
      </c>
      <c r="B335" s="9">
        <f t="shared" si="74"/>
        <v>49</v>
      </c>
      <c r="C335" s="45" t="str">
        <f t="shared" si="69"/>
        <v>091</v>
      </c>
      <c r="D335" s="45" t="str">
        <f t="shared" si="70"/>
        <v>0912</v>
      </c>
      <c r="E335" s="39" t="s">
        <v>131</v>
      </c>
      <c r="F335" s="40">
        <v>32</v>
      </c>
      <c r="G335" s="74">
        <v>49</v>
      </c>
      <c r="H335" s="42">
        <v>4221</v>
      </c>
      <c r="I335" s="46">
        <v>1125</v>
      </c>
      <c r="J335" s="46">
        <v>1125</v>
      </c>
      <c r="K335" s="44" t="s">
        <v>68</v>
      </c>
      <c r="L335" s="202"/>
      <c r="M335" s="202"/>
      <c r="N335" s="202"/>
      <c r="O335" s="77">
        <v>4910</v>
      </c>
    </row>
    <row r="336" spans="1:15" ht="17.25" customHeight="1" x14ac:dyDescent="0.25">
      <c r="A336" s="8">
        <f t="shared" si="71"/>
        <v>4221</v>
      </c>
      <c r="B336" s="9">
        <f t="shared" si="74"/>
        <v>54</v>
      </c>
      <c r="C336" s="45" t="str">
        <f t="shared" si="69"/>
        <v>091</v>
      </c>
      <c r="D336" s="45" t="str">
        <f t="shared" si="70"/>
        <v>0912</v>
      </c>
      <c r="E336" s="39" t="s">
        <v>131</v>
      </c>
      <c r="F336" s="40">
        <v>32</v>
      </c>
      <c r="G336" s="74">
        <v>54</v>
      </c>
      <c r="H336" s="42">
        <v>4221</v>
      </c>
      <c r="I336" s="46">
        <v>1126</v>
      </c>
      <c r="J336" s="46">
        <v>1126</v>
      </c>
      <c r="K336" s="44" t="s">
        <v>68</v>
      </c>
      <c r="L336" s="202"/>
      <c r="M336" s="202"/>
      <c r="N336" s="202"/>
      <c r="O336" s="77">
        <v>5410</v>
      </c>
    </row>
    <row r="337" spans="1:15" x14ac:dyDescent="0.25">
      <c r="A337" s="8">
        <f t="shared" si="71"/>
        <v>4221</v>
      </c>
      <c r="B337" s="9">
        <f t="shared" si="74"/>
        <v>62</v>
      </c>
      <c r="C337" s="45" t="str">
        <f t="shared" si="69"/>
        <v>091</v>
      </c>
      <c r="D337" s="45" t="str">
        <f t="shared" si="70"/>
        <v>0912</v>
      </c>
      <c r="E337" s="39" t="s">
        <v>131</v>
      </c>
      <c r="F337" s="40">
        <v>32</v>
      </c>
      <c r="G337" s="74">
        <v>62</v>
      </c>
      <c r="H337" s="42">
        <v>4221</v>
      </c>
      <c r="I337" s="46">
        <v>1127</v>
      </c>
      <c r="J337" s="46">
        <v>1127</v>
      </c>
      <c r="K337" s="44" t="s">
        <v>68</v>
      </c>
      <c r="L337" s="202"/>
      <c r="M337" s="202"/>
      <c r="N337" s="202"/>
      <c r="O337" s="77">
        <v>6210</v>
      </c>
    </row>
    <row r="338" spans="1:15" x14ac:dyDescent="0.25">
      <c r="A338" s="8">
        <f t="shared" si="71"/>
        <v>4221</v>
      </c>
      <c r="B338" s="9">
        <f t="shared" si="74"/>
        <v>72</v>
      </c>
      <c r="C338" s="45" t="str">
        <f t="shared" si="69"/>
        <v>091</v>
      </c>
      <c r="D338" s="45" t="str">
        <f t="shared" si="70"/>
        <v>0912</v>
      </c>
      <c r="E338" s="39" t="s">
        <v>131</v>
      </c>
      <c r="F338" s="40">
        <v>32</v>
      </c>
      <c r="G338" s="74">
        <v>72</v>
      </c>
      <c r="H338" s="42">
        <v>4221</v>
      </c>
      <c r="I338" s="46">
        <v>1128</v>
      </c>
      <c r="J338" s="46">
        <v>1128</v>
      </c>
      <c r="K338" s="44" t="s">
        <v>68</v>
      </c>
      <c r="L338" s="202"/>
      <c r="M338" s="202"/>
      <c r="N338" s="202"/>
      <c r="O338" s="77">
        <v>7210</v>
      </c>
    </row>
    <row r="339" spans="1:15" x14ac:dyDescent="0.25">
      <c r="A339" s="8">
        <f t="shared" si="71"/>
        <v>4221</v>
      </c>
      <c r="B339" s="9">
        <f t="shared" si="74"/>
        <v>82</v>
      </c>
      <c r="C339" s="45" t="str">
        <f t="shared" si="69"/>
        <v>091</v>
      </c>
      <c r="D339" s="45" t="str">
        <f t="shared" si="70"/>
        <v>0912</v>
      </c>
      <c r="E339" s="39" t="s">
        <v>131</v>
      </c>
      <c r="F339" s="40">
        <v>32</v>
      </c>
      <c r="G339" s="74">
        <v>82</v>
      </c>
      <c r="H339" s="42">
        <v>4221</v>
      </c>
      <c r="I339" s="46">
        <v>1129</v>
      </c>
      <c r="J339" s="46">
        <v>1129</v>
      </c>
      <c r="K339" s="44" t="s">
        <v>68</v>
      </c>
      <c r="L339" s="202"/>
      <c r="M339" s="202"/>
      <c r="N339" s="202"/>
      <c r="O339" s="77">
        <v>8210</v>
      </c>
    </row>
    <row r="340" spans="1:15" x14ac:dyDescent="0.25">
      <c r="A340" s="8">
        <f t="shared" si="71"/>
        <v>4222</v>
      </c>
      <c r="B340" s="9">
        <f t="shared" si="74"/>
        <v>32</v>
      </c>
      <c r="C340" s="45" t="str">
        <f t="shared" si="69"/>
        <v>091</v>
      </c>
      <c r="D340" s="45" t="str">
        <f t="shared" si="70"/>
        <v>0912</v>
      </c>
      <c r="E340" s="39" t="s">
        <v>131</v>
      </c>
      <c r="F340" s="40">
        <v>32</v>
      </c>
      <c r="G340" s="41">
        <v>32</v>
      </c>
      <c r="H340" s="42">
        <v>4222</v>
      </c>
      <c r="I340" s="46">
        <v>1130</v>
      </c>
      <c r="J340" s="46">
        <v>1130</v>
      </c>
      <c r="K340" s="44" t="s">
        <v>95</v>
      </c>
      <c r="L340" s="202">
        <v>2000</v>
      </c>
      <c r="M340" s="202"/>
      <c r="N340" s="202">
        <v>2000</v>
      </c>
      <c r="O340" s="76">
        <v>3210</v>
      </c>
    </row>
    <row r="341" spans="1:15" ht="17.25" customHeight="1" x14ac:dyDescent="0.25">
      <c r="A341" s="8">
        <f t="shared" si="71"/>
        <v>4222</v>
      </c>
      <c r="B341" s="9">
        <f t="shared" si="74"/>
        <v>49</v>
      </c>
      <c r="C341" s="45" t="str">
        <f t="shared" si="69"/>
        <v>091</v>
      </c>
      <c r="D341" s="45" t="str">
        <f t="shared" si="70"/>
        <v>0912</v>
      </c>
      <c r="E341" s="39" t="s">
        <v>131</v>
      </c>
      <c r="F341" s="40">
        <v>32</v>
      </c>
      <c r="G341" s="74">
        <v>49</v>
      </c>
      <c r="H341" s="42">
        <v>4222</v>
      </c>
      <c r="I341" s="46">
        <v>1131</v>
      </c>
      <c r="J341" s="46">
        <v>1131</v>
      </c>
      <c r="K341" s="44" t="s">
        <v>95</v>
      </c>
      <c r="L341" s="202"/>
      <c r="M341" s="202"/>
      <c r="N341" s="202"/>
      <c r="O341" s="77">
        <v>4910</v>
      </c>
    </row>
    <row r="342" spans="1:15" ht="17.25" customHeight="1" x14ac:dyDescent="0.25">
      <c r="A342" s="8">
        <f t="shared" si="71"/>
        <v>4222</v>
      </c>
      <c r="B342" s="9">
        <f t="shared" si="74"/>
        <v>54</v>
      </c>
      <c r="C342" s="45" t="str">
        <f t="shared" si="69"/>
        <v>091</v>
      </c>
      <c r="D342" s="45" t="str">
        <f t="shared" si="70"/>
        <v>0912</v>
      </c>
      <c r="E342" s="39" t="s">
        <v>131</v>
      </c>
      <c r="F342" s="40">
        <v>32</v>
      </c>
      <c r="G342" s="74">
        <v>54</v>
      </c>
      <c r="H342" s="42">
        <v>4222</v>
      </c>
      <c r="I342" s="46">
        <v>1132</v>
      </c>
      <c r="J342" s="46">
        <v>1132</v>
      </c>
      <c r="K342" s="44" t="s">
        <v>95</v>
      </c>
      <c r="L342" s="202"/>
      <c r="M342" s="202"/>
      <c r="N342" s="202"/>
      <c r="O342" s="77">
        <v>5410</v>
      </c>
    </row>
    <row r="343" spans="1:15" x14ac:dyDescent="0.25">
      <c r="A343" s="8">
        <f t="shared" si="71"/>
        <v>4222</v>
      </c>
      <c r="B343" s="9">
        <f t="shared" si="74"/>
        <v>72</v>
      </c>
      <c r="C343" s="45" t="str">
        <f t="shared" si="69"/>
        <v>091</v>
      </c>
      <c r="D343" s="45" t="str">
        <f t="shared" si="70"/>
        <v>0912</v>
      </c>
      <c r="E343" s="39" t="s">
        <v>131</v>
      </c>
      <c r="F343" s="40">
        <v>32</v>
      </c>
      <c r="G343" s="74">
        <v>72</v>
      </c>
      <c r="H343" s="42">
        <v>4222</v>
      </c>
      <c r="I343" s="46">
        <v>1133</v>
      </c>
      <c r="J343" s="46">
        <v>1133</v>
      </c>
      <c r="K343" s="44" t="s">
        <v>95</v>
      </c>
      <c r="L343" s="202"/>
      <c r="M343" s="202"/>
      <c r="N343" s="202"/>
      <c r="O343" s="77">
        <v>7210</v>
      </c>
    </row>
    <row r="344" spans="1:15" x14ac:dyDescent="0.25">
      <c r="A344" s="8">
        <f t="shared" si="71"/>
        <v>4223</v>
      </c>
      <c r="B344" s="9">
        <f t="shared" si="74"/>
        <v>32</v>
      </c>
      <c r="C344" s="45" t="str">
        <f t="shared" si="69"/>
        <v>091</v>
      </c>
      <c r="D344" s="45" t="str">
        <f t="shared" si="70"/>
        <v>0912</v>
      </c>
      <c r="E344" s="39" t="s">
        <v>131</v>
      </c>
      <c r="F344" s="40">
        <v>32</v>
      </c>
      <c r="G344" s="41">
        <v>32</v>
      </c>
      <c r="H344" s="42">
        <v>4223</v>
      </c>
      <c r="I344" s="46">
        <v>1134</v>
      </c>
      <c r="J344" s="46">
        <v>1134</v>
      </c>
      <c r="K344" s="44" t="s">
        <v>96</v>
      </c>
      <c r="L344" s="202"/>
      <c r="M344" s="202"/>
      <c r="N344" s="202"/>
      <c r="O344" s="76">
        <v>3210</v>
      </c>
    </row>
    <row r="345" spans="1:15" x14ac:dyDescent="0.25">
      <c r="A345" s="8">
        <f t="shared" si="71"/>
        <v>4223</v>
      </c>
      <c r="B345" s="9">
        <f t="shared" si="74"/>
        <v>54</v>
      </c>
      <c r="C345" s="45" t="str">
        <f t="shared" si="69"/>
        <v>091</v>
      </c>
      <c r="D345" s="45" t="str">
        <f t="shared" si="70"/>
        <v>0912</v>
      </c>
      <c r="E345" s="39" t="s">
        <v>131</v>
      </c>
      <c r="F345" s="40">
        <v>32</v>
      </c>
      <c r="G345" s="74">
        <v>54</v>
      </c>
      <c r="H345" s="42">
        <v>4223</v>
      </c>
      <c r="I345" s="181">
        <v>7021</v>
      </c>
      <c r="J345" s="46">
        <v>1134</v>
      </c>
      <c r="K345" s="44" t="s">
        <v>96</v>
      </c>
      <c r="L345" s="202"/>
      <c r="M345" s="202"/>
      <c r="N345" s="202"/>
      <c r="O345" s="76">
        <v>5410</v>
      </c>
    </row>
    <row r="346" spans="1:15" x14ac:dyDescent="0.25">
      <c r="A346" s="8">
        <f t="shared" ref="A346" si="82">H346</f>
        <v>4223</v>
      </c>
      <c r="B346" s="9">
        <f t="shared" ref="B346" si="83">IF(J346&gt;0,G346," ")</f>
        <v>62</v>
      </c>
      <c r="C346" s="45" t="str">
        <f t="shared" ref="C346" si="84">IF(I346&gt;0,LEFT(E346,3),"  ")</f>
        <v>091</v>
      </c>
      <c r="D346" s="45" t="str">
        <f t="shared" ref="D346" si="85">IF(I346&gt;0,LEFT(E346,4),"  ")</f>
        <v>0912</v>
      </c>
      <c r="E346" s="39" t="s">
        <v>131</v>
      </c>
      <c r="F346" s="40">
        <v>32</v>
      </c>
      <c r="G346" s="74">
        <v>62</v>
      </c>
      <c r="H346" s="42">
        <v>4223</v>
      </c>
      <c r="I346" s="181">
        <v>7022</v>
      </c>
      <c r="J346" s="46">
        <v>1134</v>
      </c>
      <c r="K346" s="44" t="s">
        <v>96</v>
      </c>
      <c r="L346" s="202"/>
      <c r="M346" s="202"/>
      <c r="N346" s="202"/>
      <c r="O346" s="76">
        <v>6210</v>
      </c>
    </row>
    <row r="347" spans="1:15" x14ac:dyDescent="0.25">
      <c r="A347" s="8">
        <f t="shared" si="71"/>
        <v>4223</v>
      </c>
      <c r="B347" s="9">
        <f t="shared" si="74"/>
        <v>82</v>
      </c>
      <c r="C347" s="45" t="str">
        <f t="shared" si="69"/>
        <v>091</v>
      </c>
      <c r="D347" s="45" t="str">
        <f t="shared" si="70"/>
        <v>0912</v>
      </c>
      <c r="E347" s="39" t="s">
        <v>131</v>
      </c>
      <c r="F347" s="40">
        <v>32</v>
      </c>
      <c r="G347" s="74">
        <v>82</v>
      </c>
      <c r="H347" s="42">
        <v>4223</v>
      </c>
      <c r="I347" s="46">
        <v>1135</v>
      </c>
      <c r="J347" s="46">
        <v>1135</v>
      </c>
      <c r="K347" s="44" t="s">
        <v>96</v>
      </c>
      <c r="L347" s="202"/>
      <c r="M347" s="202"/>
      <c r="N347" s="202"/>
      <c r="O347" s="77">
        <v>8210</v>
      </c>
    </row>
    <row r="348" spans="1:15" ht="17.25" customHeight="1" x14ac:dyDescent="0.25">
      <c r="A348" s="8">
        <f t="shared" si="71"/>
        <v>4224</v>
      </c>
      <c r="B348" s="9">
        <f t="shared" si="74"/>
        <v>54</v>
      </c>
      <c r="C348" s="45" t="str">
        <f t="shared" si="69"/>
        <v>091</v>
      </c>
      <c r="D348" s="45" t="str">
        <f t="shared" si="70"/>
        <v>0912</v>
      </c>
      <c r="E348" s="39" t="s">
        <v>131</v>
      </c>
      <c r="F348" s="40">
        <v>32</v>
      </c>
      <c r="G348" s="74">
        <v>54</v>
      </c>
      <c r="H348" s="42">
        <v>4224</v>
      </c>
      <c r="I348" s="46">
        <v>1136</v>
      </c>
      <c r="J348" s="46">
        <v>1136</v>
      </c>
      <c r="K348" s="44" t="s">
        <v>116</v>
      </c>
      <c r="L348" s="202"/>
      <c r="M348" s="202"/>
      <c r="N348" s="202"/>
      <c r="O348" s="77">
        <v>5410</v>
      </c>
    </row>
    <row r="349" spans="1:15" x14ac:dyDescent="0.25">
      <c r="A349" s="8">
        <f t="shared" si="71"/>
        <v>4224</v>
      </c>
      <c r="B349" s="9">
        <f t="shared" si="74"/>
        <v>82</v>
      </c>
      <c r="C349" s="45" t="str">
        <f t="shared" si="69"/>
        <v>091</v>
      </c>
      <c r="D349" s="45" t="str">
        <f t="shared" si="70"/>
        <v>0912</v>
      </c>
      <c r="E349" s="39" t="s">
        <v>131</v>
      </c>
      <c r="F349" s="40">
        <v>32</v>
      </c>
      <c r="G349" s="74">
        <v>82</v>
      </c>
      <c r="H349" s="42">
        <v>4224</v>
      </c>
      <c r="I349" s="46">
        <v>1137</v>
      </c>
      <c r="J349" s="46">
        <v>1137</v>
      </c>
      <c r="K349" s="44" t="s">
        <v>116</v>
      </c>
      <c r="L349" s="202"/>
      <c r="M349" s="202"/>
      <c r="N349" s="202"/>
      <c r="O349" s="77">
        <v>8210</v>
      </c>
    </row>
    <row r="350" spans="1:15" ht="17.25" customHeight="1" x14ac:dyDescent="0.25">
      <c r="A350" s="8">
        <f t="shared" si="71"/>
        <v>4225</v>
      </c>
      <c r="B350" s="9">
        <f t="shared" si="74"/>
        <v>54</v>
      </c>
      <c r="C350" s="45" t="str">
        <f t="shared" si="69"/>
        <v>091</v>
      </c>
      <c r="D350" s="45" t="str">
        <f t="shared" si="70"/>
        <v>0912</v>
      </c>
      <c r="E350" s="39" t="s">
        <v>131</v>
      </c>
      <c r="F350" s="40">
        <v>32</v>
      </c>
      <c r="G350" s="74">
        <v>54</v>
      </c>
      <c r="H350" s="42">
        <v>4225</v>
      </c>
      <c r="I350" s="46">
        <v>1138</v>
      </c>
      <c r="J350" s="46">
        <v>1138</v>
      </c>
      <c r="K350" s="44" t="s">
        <v>102</v>
      </c>
      <c r="L350" s="202"/>
      <c r="M350" s="202"/>
      <c r="N350" s="202"/>
      <c r="O350" s="77">
        <v>5410</v>
      </c>
    </row>
    <row r="351" spans="1:15" x14ac:dyDescent="0.25">
      <c r="A351" s="8">
        <f t="shared" si="71"/>
        <v>4225</v>
      </c>
      <c r="B351" s="9">
        <f t="shared" si="74"/>
        <v>62</v>
      </c>
      <c r="C351" s="45" t="str">
        <f t="shared" si="69"/>
        <v>091</v>
      </c>
      <c r="D351" s="45" t="str">
        <f t="shared" si="70"/>
        <v>0912</v>
      </c>
      <c r="E351" s="39" t="s">
        <v>131</v>
      </c>
      <c r="F351" s="40">
        <v>32</v>
      </c>
      <c r="G351" s="74">
        <v>62</v>
      </c>
      <c r="H351" s="42">
        <v>4225</v>
      </c>
      <c r="I351" s="46">
        <v>1139</v>
      </c>
      <c r="J351" s="46">
        <v>1139</v>
      </c>
      <c r="K351" s="44" t="s">
        <v>102</v>
      </c>
      <c r="L351" s="202"/>
      <c r="M351" s="202"/>
      <c r="N351" s="202"/>
      <c r="O351" s="77">
        <v>6210</v>
      </c>
    </row>
    <row r="352" spans="1:15" x14ac:dyDescent="0.25">
      <c r="A352" s="8">
        <f t="shared" si="71"/>
        <v>4226</v>
      </c>
      <c r="B352" s="9">
        <f t="shared" si="74"/>
        <v>32</v>
      </c>
      <c r="C352" s="45" t="str">
        <f t="shared" si="69"/>
        <v>091</v>
      </c>
      <c r="D352" s="45" t="str">
        <f t="shared" si="70"/>
        <v>0912</v>
      </c>
      <c r="E352" s="39" t="s">
        <v>131</v>
      </c>
      <c r="F352" s="40">
        <v>32</v>
      </c>
      <c r="G352" s="41">
        <v>32</v>
      </c>
      <c r="H352" s="42">
        <v>4226</v>
      </c>
      <c r="I352" s="46">
        <v>1140</v>
      </c>
      <c r="J352" s="46">
        <v>1140</v>
      </c>
      <c r="K352" s="44" t="s">
        <v>145</v>
      </c>
      <c r="L352" s="202">
        <v>9650</v>
      </c>
      <c r="M352" s="202"/>
      <c r="N352" s="202">
        <v>9650</v>
      </c>
      <c r="O352" s="76">
        <v>3210</v>
      </c>
    </row>
    <row r="353" spans="1:15" ht="17.25" customHeight="1" x14ac:dyDescent="0.25">
      <c r="A353" s="8">
        <f t="shared" si="71"/>
        <v>4226</v>
      </c>
      <c r="B353" s="9">
        <f t="shared" si="74"/>
        <v>54</v>
      </c>
      <c r="C353" s="45" t="str">
        <f t="shared" si="69"/>
        <v>091</v>
      </c>
      <c r="D353" s="45" t="str">
        <f t="shared" si="70"/>
        <v>0912</v>
      </c>
      <c r="E353" s="39" t="s">
        <v>131</v>
      </c>
      <c r="F353" s="40">
        <v>32</v>
      </c>
      <c r="G353" s="74">
        <v>54</v>
      </c>
      <c r="H353" s="42">
        <v>4226</v>
      </c>
      <c r="I353" s="46">
        <v>1141</v>
      </c>
      <c r="J353" s="46">
        <v>1141</v>
      </c>
      <c r="K353" s="44" t="s">
        <v>145</v>
      </c>
      <c r="L353" s="202"/>
      <c r="M353" s="202"/>
      <c r="N353" s="202"/>
      <c r="O353" s="77">
        <v>5410</v>
      </c>
    </row>
    <row r="354" spans="1:15" x14ac:dyDescent="0.25">
      <c r="A354" s="8">
        <f t="shared" si="71"/>
        <v>4226</v>
      </c>
      <c r="B354" s="9">
        <f t="shared" si="74"/>
        <v>82</v>
      </c>
      <c r="C354" s="45" t="str">
        <f t="shared" si="69"/>
        <v>091</v>
      </c>
      <c r="D354" s="45" t="str">
        <f t="shared" si="70"/>
        <v>0912</v>
      </c>
      <c r="E354" s="39" t="s">
        <v>131</v>
      </c>
      <c r="F354" s="40">
        <v>32</v>
      </c>
      <c r="G354" s="74">
        <v>82</v>
      </c>
      <c r="H354" s="42">
        <v>4226</v>
      </c>
      <c r="I354" s="46">
        <v>1142</v>
      </c>
      <c r="J354" s="46">
        <v>1142</v>
      </c>
      <c r="K354" s="44" t="s">
        <v>145</v>
      </c>
      <c r="L354" s="202"/>
      <c r="M354" s="202"/>
      <c r="N354" s="202"/>
      <c r="O354" s="77">
        <v>8210</v>
      </c>
    </row>
    <row r="355" spans="1:15" ht="25.5" x14ac:dyDescent="0.25">
      <c r="A355" s="8">
        <f t="shared" si="71"/>
        <v>4227</v>
      </c>
      <c r="B355" s="9">
        <f t="shared" si="74"/>
        <v>32</v>
      </c>
      <c r="C355" s="45" t="str">
        <f t="shared" si="69"/>
        <v>091</v>
      </c>
      <c r="D355" s="45" t="str">
        <f t="shared" si="70"/>
        <v>0912</v>
      </c>
      <c r="E355" s="39" t="s">
        <v>131</v>
      </c>
      <c r="F355" s="40">
        <v>32</v>
      </c>
      <c r="G355" s="41">
        <v>32</v>
      </c>
      <c r="H355" s="42">
        <v>4227</v>
      </c>
      <c r="I355" s="46">
        <v>1143</v>
      </c>
      <c r="J355" s="46">
        <v>1143</v>
      </c>
      <c r="K355" s="44" t="s">
        <v>97</v>
      </c>
      <c r="L355" s="202">
        <v>4500</v>
      </c>
      <c r="M355" s="202">
        <v>-1175</v>
      </c>
      <c r="N355" s="202">
        <v>3325</v>
      </c>
      <c r="O355" s="76">
        <v>3210</v>
      </c>
    </row>
    <row r="356" spans="1:15" ht="17.25" customHeight="1" x14ac:dyDescent="0.25">
      <c r="A356" s="8">
        <f t="shared" si="71"/>
        <v>4227</v>
      </c>
      <c r="B356" s="9">
        <f t="shared" si="74"/>
        <v>49</v>
      </c>
      <c r="C356" s="45" t="str">
        <f t="shared" si="69"/>
        <v>091</v>
      </c>
      <c r="D356" s="45" t="str">
        <f t="shared" si="70"/>
        <v>0912</v>
      </c>
      <c r="E356" s="39" t="s">
        <v>131</v>
      </c>
      <c r="F356" s="40">
        <v>32</v>
      </c>
      <c r="G356" s="74">
        <v>49</v>
      </c>
      <c r="H356" s="42">
        <v>4227</v>
      </c>
      <c r="I356" s="46">
        <v>1144</v>
      </c>
      <c r="J356" s="46">
        <v>1144</v>
      </c>
      <c r="K356" s="44" t="s">
        <v>97</v>
      </c>
      <c r="L356" s="202"/>
      <c r="M356" s="202"/>
      <c r="N356" s="202"/>
      <c r="O356" s="77">
        <v>4910</v>
      </c>
    </row>
    <row r="357" spans="1:15" ht="17.25" customHeight="1" x14ac:dyDescent="0.25">
      <c r="A357" s="8">
        <f t="shared" si="71"/>
        <v>4227</v>
      </c>
      <c r="B357" s="9">
        <f t="shared" si="74"/>
        <v>54</v>
      </c>
      <c r="C357" s="45" t="str">
        <f t="shared" si="69"/>
        <v>091</v>
      </c>
      <c r="D357" s="45" t="str">
        <f t="shared" si="70"/>
        <v>0912</v>
      </c>
      <c r="E357" s="39" t="s">
        <v>131</v>
      </c>
      <c r="F357" s="40">
        <v>32</v>
      </c>
      <c r="G357" s="74">
        <v>54</v>
      </c>
      <c r="H357" s="42">
        <v>4227</v>
      </c>
      <c r="I357" s="46">
        <v>1145</v>
      </c>
      <c r="J357" s="46">
        <v>1145</v>
      </c>
      <c r="K357" s="44" t="s">
        <v>97</v>
      </c>
      <c r="L357" s="202"/>
      <c r="M357" s="202"/>
      <c r="N357" s="202"/>
      <c r="O357" s="77">
        <v>5410</v>
      </c>
    </row>
    <row r="358" spans="1:15" ht="25.5" x14ac:dyDescent="0.25">
      <c r="A358" s="8">
        <f t="shared" si="71"/>
        <v>4227</v>
      </c>
      <c r="B358" s="9">
        <f t="shared" si="74"/>
        <v>62</v>
      </c>
      <c r="C358" s="45" t="str">
        <f t="shared" si="69"/>
        <v>091</v>
      </c>
      <c r="D358" s="45" t="str">
        <f t="shared" si="70"/>
        <v>0912</v>
      </c>
      <c r="E358" s="39" t="s">
        <v>131</v>
      </c>
      <c r="F358" s="40">
        <v>32</v>
      </c>
      <c r="G358" s="74">
        <v>62</v>
      </c>
      <c r="H358" s="42">
        <v>4227</v>
      </c>
      <c r="I358" s="46">
        <v>1146</v>
      </c>
      <c r="J358" s="46">
        <v>1146</v>
      </c>
      <c r="K358" s="44" t="s">
        <v>97</v>
      </c>
      <c r="L358" s="202"/>
      <c r="M358" s="202"/>
      <c r="N358" s="202"/>
      <c r="O358" s="77">
        <v>6210</v>
      </c>
    </row>
    <row r="359" spans="1:15" x14ac:dyDescent="0.25">
      <c r="A359" s="8">
        <f t="shared" ref="A359:A361" si="86">H359</f>
        <v>423</v>
      </c>
      <c r="B359" s="9" t="str">
        <f t="shared" ref="B359:B361" si="87">IF(J359&gt;0,G359," ")</f>
        <v xml:space="preserve"> </v>
      </c>
      <c r="C359" s="45" t="str">
        <f t="shared" ref="C359:C361" si="88">IF(I359&gt;0,LEFT(E359,3),"  ")</f>
        <v xml:space="preserve">  </v>
      </c>
      <c r="D359" s="45" t="str">
        <f t="shared" ref="D359:D361" si="89">IF(I359&gt;0,LEFT(E359,4),"  ")</f>
        <v xml:space="preserve">  </v>
      </c>
      <c r="E359" s="39"/>
      <c r="F359" s="40"/>
      <c r="G359" s="41"/>
      <c r="H359" s="42">
        <v>423</v>
      </c>
      <c r="I359" s="43"/>
      <c r="J359" s="43"/>
      <c r="K359" s="44" t="s">
        <v>146</v>
      </c>
      <c r="L359" s="109">
        <f>SUM(L360:L361)</f>
        <v>0</v>
      </c>
      <c r="M359" s="109">
        <f t="shared" ref="M359:N359" si="90">SUM(M360:M361)</f>
        <v>0</v>
      </c>
      <c r="N359" s="109">
        <f t="shared" si="90"/>
        <v>0</v>
      </c>
      <c r="O359" s="18"/>
    </row>
    <row r="360" spans="1:15" ht="25.5" x14ac:dyDescent="0.25">
      <c r="A360" s="8">
        <f t="shared" si="86"/>
        <v>4231</v>
      </c>
      <c r="B360" s="9" t="str">
        <f t="shared" si="87"/>
        <v xml:space="preserve"> </v>
      </c>
      <c r="C360" s="45" t="str">
        <f t="shared" si="88"/>
        <v>091</v>
      </c>
      <c r="D360" s="45" t="str">
        <f t="shared" si="89"/>
        <v>0912</v>
      </c>
      <c r="E360" s="39" t="s">
        <v>131</v>
      </c>
      <c r="F360" s="40">
        <v>32</v>
      </c>
      <c r="G360" s="41">
        <v>32</v>
      </c>
      <c r="H360" s="42">
        <v>4231</v>
      </c>
      <c r="I360" s="181">
        <v>7043</v>
      </c>
      <c r="J360" s="46">
        <v>0</v>
      </c>
      <c r="K360" s="44" t="s">
        <v>147</v>
      </c>
      <c r="L360" s="202"/>
      <c r="M360" s="202"/>
      <c r="N360" s="202"/>
      <c r="O360" s="76">
        <v>3210</v>
      </c>
    </row>
    <row r="361" spans="1:15" ht="17.25" customHeight="1" x14ac:dyDescent="0.25">
      <c r="A361" s="8">
        <f t="shared" si="86"/>
        <v>4231</v>
      </c>
      <c r="B361" s="9" t="str">
        <f t="shared" si="87"/>
        <v xml:space="preserve"> </v>
      </c>
      <c r="C361" s="45" t="str">
        <f t="shared" si="88"/>
        <v>091</v>
      </c>
      <c r="D361" s="45" t="str">
        <f t="shared" si="89"/>
        <v>0912</v>
      </c>
      <c r="E361" s="39" t="s">
        <v>131</v>
      </c>
      <c r="F361" s="40">
        <v>32</v>
      </c>
      <c r="G361" s="74">
        <v>54</v>
      </c>
      <c r="H361" s="42">
        <v>4231</v>
      </c>
      <c r="I361" s="181">
        <v>7044</v>
      </c>
      <c r="J361" s="46">
        <v>0</v>
      </c>
      <c r="K361" s="44" t="s">
        <v>147</v>
      </c>
      <c r="L361" s="202"/>
      <c r="M361" s="202"/>
      <c r="N361" s="202"/>
      <c r="O361" s="77">
        <v>5410</v>
      </c>
    </row>
    <row r="362" spans="1:15" ht="25.5" x14ac:dyDescent="0.25">
      <c r="A362" s="8">
        <f t="shared" si="71"/>
        <v>424</v>
      </c>
      <c r="B362" s="9" t="str">
        <f t="shared" si="74"/>
        <v xml:space="preserve"> </v>
      </c>
      <c r="C362" s="45" t="str">
        <f t="shared" si="69"/>
        <v xml:space="preserve">  </v>
      </c>
      <c r="D362" s="45" t="str">
        <f t="shared" si="70"/>
        <v xml:space="preserve">  </v>
      </c>
      <c r="E362" s="39"/>
      <c r="F362" s="40"/>
      <c r="G362" s="41"/>
      <c r="H362" s="42">
        <v>424</v>
      </c>
      <c r="I362" s="43"/>
      <c r="J362" s="43"/>
      <c r="K362" s="44" t="s">
        <v>128</v>
      </c>
      <c r="L362" s="109">
        <f>SUM(L363:L369)</f>
        <v>2300</v>
      </c>
      <c r="M362" s="109">
        <f t="shared" ref="M362" si="91">SUM(M363:M369)</f>
        <v>54800</v>
      </c>
      <c r="N362" s="109">
        <f>SUM(N363:N369)</f>
        <v>57100</v>
      </c>
      <c r="O362" s="18"/>
    </row>
    <row r="363" spans="1:15" x14ac:dyDescent="0.25">
      <c r="A363" s="8">
        <f t="shared" si="71"/>
        <v>4241</v>
      </c>
      <c r="B363" s="9">
        <f t="shared" si="74"/>
        <v>32</v>
      </c>
      <c r="C363" s="45" t="str">
        <f t="shared" si="69"/>
        <v>091</v>
      </c>
      <c r="D363" s="45" t="str">
        <f t="shared" si="70"/>
        <v>0912</v>
      </c>
      <c r="E363" s="39" t="s">
        <v>131</v>
      </c>
      <c r="F363" s="40">
        <v>32</v>
      </c>
      <c r="G363" s="41">
        <v>32</v>
      </c>
      <c r="H363" s="42">
        <v>4241</v>
      </c>
      <c r="I363" s="46">
        <v>1147</v>
      </c>
      <c r="J363" s="46">
        <v>1147</v>
      </c>
      <c r="K363" s="44" t="s">
        <v>129</v>
      </c>
      <c r="L363" s="202">
        <v>300</v>
      </c>
      <c r="M363" s="202">
        <v>-200</v>
      </c>
      <c r="N363" s="202">
        <v>100</v>
      </c>
      <c r="O363" s="76">
        <v>3210</v>
      </c>
    </row>
    <row r="364" spans="1:15" ht="17.25" customHeight="1" x14ac:dyDescent="0.25">
      <c r="A364" s="8">
        <f t="shared" si="71"/>
        <v>4241</v>
      </c>
      <c r="B364" s="9">
        <f t="shared" si="74"/>
        <v>49</v>
      </c>
      <c r="C364" s="45" t="str">
        <f t="shared" si="69"/>
        <v>091</v>
      </c>
      <c r="D364" s="45" t="str">
        <f t="shared" si="70"/>
        <v>0912</v>
      </c>
      <c r="E364" s="39" t="s">
        <v>131</v>
      </c>
      <c r="F364" s="40">
        <v>32</v>
      </c>
      <c r="G364" s="74">
        <v>49</v>
      </c>
      <c r="H364" s="42">
        <v>4241</v>
      </c>
      <c r="I364" s="46">
        <v>1148</v>
      </c>
      <c r="J364" s="46">
        <v>1148</v>
      </c>
      <c r="K364" s="44" t="s">
        <v>129</v>
      </c>
      <c r="L364" s="202"/>
      <c r="M364" s="202"/>
      <c r="N364" s="202"/>
      <c r="O364" s="77">
        <v>4910</v>
      </c>
    </row>
    <row r="365" spans="1:15" ht="17.25" customHeight="1" x14ac:dyDescent="0.25">
      <c r="A365" s="8">
        <f t="shared" si="71"/>
        <v>4241</v>
      </c>
      <c r="B365" s="9">
        <f t="shared" si="74"/>
        <v>54</v>
      </c>
      <c r="C365" s="45" t="str">
        <f t="shared" si="69"/>
        <v>091</v>
      </c>
      <c r="D365" s="45" t="str">
        <f t="shared" si="70"/>
        <v>0912</v>
      </c>
      <c r="E365" s="39" t="s">
        <v>131</v>
      </c>
      <c r="F365" s="40">
        <v>32</v>
      </c>
      <c r="G365" s="74">
        <v>54</v>
      </c>
      <c r="H365" s="42">
        <v>4241</v>
      </c>
      <c r="I365" s="46">
        <v>1149</v>
      </c>
      <c r="J365" s="46">
        <v>1149</v>
      </c>
      <c r="K365" s="44" t="s">
        <v>129</v>
      </c>
      <c r="L365" s="202">
        <v>2000</v>
      </c>
      <c r="M365" s="202">
        <v>55000</v>
      </c>
      <c r="N365" s="202">
        <v>57000</v>
      </c>
      <c r="O365" s="77">
        <v>5410</v>
      </c>
    </row>
    <row r="366" spans="1:15" x14ac:dyDescent="0.25">
      <c r="A366" s="8">
        <f t="shared" si="71"/>
        <v>4241</v>
      </c>
      <c r="B366" s="9">
        <f t="shared" si="74"/>
        <v>62</v>
      </c>
      <c r="C366" s="45" t="str">
        <f t="shared" si="69"/>
        <v>091</v>
      </c>
      <c r="D366" s="45" t="str">
        <f t="shared" si="70"/>
        <v>0912</v>
      </c>
      <c r="E366" s="39" t="s">
        <v>131</v>
      </c>
      <c r="F366" s="40">
        <v>32</v>
      </c>
      <c r="G366" s="74">
        <v>62</v>
      </c>
      <c r="H366" s="42">
        <v>4241</v>
      </c>
      <c r="I366" s="46">
        <v>1150</v>
      </c>
      <c r="J366" s="46">
        <v>1150</v>
      </c>
      <c r="K366" s="44" t="s">
        <v>129</v>
      </c>
      <c r="L366" s="202"/>
      <c r="M366" s="202"/>
      <c r="N366" s="202"/>
      <c r="O366" s="77">
        <v>6210</v>
      </c>
    </row>
    <row r="367" spans="1:15" x14ac:dyDescent="0.25">
      <c r="A367" s="8">
        <f t="shared" si="71"/>
        <v>4241</v>
      </c>
      <c r="B367" s="9">
        <f t="shared" si="74"/>
        <v>72</v>
      </c>
      <c r="C367" s="45" t="str">
        <f t="shared" si="69"/>
        <v>091</v>
      </c>
      <c r="D367" s="45" t="str">
        <f t="shared" si="70"/>
        <v>0912</v>
      </c>
      <c r="E367" s="39" t="s">
        <v>131</v>
      </c>
      <c r="F367" s="40">
        <v>32</v>
      </c>
      <c r="G367" s="74">
        <v>72</v>
      </c>
      <c r="H367" s="42">
        <v>4241</v>
      </c>
      <c r="I367" s="46">
        <v>1151</v>
      </c>
      <c r="J367" s="46">
        <v>1151</v>
      </c>
      <c r="K367" s="44" t="s">
        <v>129</v>
      </c>
      <c r="L367" s="202"/>
      <c r="M367" s="202"/>
      <c r="N367" s="202"/>
      <c r="O367" s="77">
        <v>7210</v>
      </c>
    </row>
    <row r="368" spans="1:15" x14ac:dyDescent="0.25">
      <c r="A368" s="8">
        <f t="shared" si="71"/>
        <v>4241</v>
      </c>
      <c r="B368" s="9">
        <f t="shared" si="74"/>
        <v>82</v>
      </c>
      <c r="C368" s="45" t="str">
        <f t="shared" si="69"/>
        <v>091</v>
      </c>
      <c r="D368" s="45" t="str">
        <f t="shared" si="70"/>
        <v>0912</v>
      </c>
      <c r="E368" s="39" t="s">
        <v>131</v>
      </c>
      <c r="F368" s="40">
        <v>32</v>
      </c>
      <c r="G368" s="74">
        <v>82</v>
      </c>
      <c r="H368" s="42">
        <v>4241</v>
      </c>
      <c r="I368" s="46">
        <v>1152</v>
      </c>
      <c r="J368" s="46">
        <v>1152</v>
      </c>
      <c r="K368" s="44" t="s">
        <v>129</v>
      </c>
      <c r="L368" s="202"/>
      <c r="M368" s="202"/>
      <c r="N368" s="202"/>
      <c r="O368" s="77">
        <v>8210</v>
      </c>
    </row>
    <row r="369" spans="1:15" ht="25.5" x14ac:dyDescent="0.25">
      <c r="A369" s="8">
        <f t="shared" ref="A369" si="92">H369</f>
        <v>4242</v>
      </c>
      <c r="B369" s="9">
        <f t="shared" ref="B369" si="93">IF(J369&gt;0,G369," ")</f>
        <v>62</v>
      </c>
      <c r="C369" s="45" t="str">
        <f t="shared" ref="C369" si="94">IF(I369&gt;0,LEFT(E369,3),"  ")</f>
        <v>091</v>
      </c>
      <c r="D369" s="45" t="str">
        <f t="shared" ref="D369" si="95">IF(I369&gt;0,LEFT(E369,4),"  ")</f>
        <v>0912</v>
      </c>
      <c r="E369" s="39" t="s">
        <v>131</v>
      </c>
      <c r="F369" s="40">
        <v>32</v>
      </c>
      <c r="G369" s="74">
        <v>62</v>
      </c>
      <c r="H369" s="42">
        <v>4242</v>
      </c>
      <c r="I369" s="181">
        <v>7020</v>
      </c>
      <c r="J369" s="46">
        <v>1150</v>
      </c>
      <c r="K369" s="44" t="s">
        <v>287</v>
      </c>
      <c r="L369" s="202"/>
      <c r="M369" s="202"/>
      <c r="N369" s="202"/>
      <c r="O369" s="77">
        <v>6210</v>
      </c>
    </row>
    <row r="370" spans="1:15" x14ac:dyDescent="0.25">
      <c r="A370" s="8">
        <f t="shared" si="71"/>
        <v>0</v>
      </c>
      <c r="B370" s="9" t="str">
        <f t="shared" si="74"/>
        <v xml:space="preserve"> </v>
      </c>
      <c r="C370" s="45" t="str">
        <f t="shared" si="69"/>
        <v xml:space="preserve">  </v>
      </c>
      <c r="D370" s="45" t="str">
        <f t="shared" si="70"/>
        <v xml:space="preserve">  </v>
      </c>
      <c r="E370" s="39"/>
      <c r="F370" s="40"/>
      <c r="G370" s="41"/>
      <c r="H370" s="42"/>
      <c r="I370" s="43"/>
      <c r="J370" s="43"/>
      <c r="K370" s="44"/>
      <c r="L370" s="109"/>
      <c r="M370" s="109"/>
      <c r="N370" s="109"/>
      <c r="O370" s="18"/>
    </row>
    <row r="371" spans="1:15" ht="25.5" x14ac:dyDescent="0.25">
      <c r="A371" s="8" t="str">
        <f t="shared" si="71"/>
        <v>A 7011 02</v>
      </c>
      <c r="B371" s="9" t="str">
        <f t="shared" si="74"/>
        <v xml:space="preserve"> </v>
      </c>
      <c r="C371" s="45" t="str">
        <f t="shared" ref="C371" si="96">IF(I371&gt;0,LEFT(E371,3),"  ")</f>
        <v xml:space="preserve">  </v>
      </c>
      <c r="D371" s="45" t="str">
        <f t="shared" ref="D371" si="97">IF(I371&gt;0,LEFT(E371,4),"  ")</f>
        <v xml:space="preserve">  </v>
      </c>
      <c r="E371" s="33" t="s">
        <v>137</v>
      </c>
      <c r="F371" s="34">
        <v>32</v>
      </c>
      <c r="G371" s="35"/>
      <c r="H371" s="36" t="s">
        <v>175</v>
      </c>
      <c r="I371" s="37"/>
      <c r="J371" s="37"/>
      <c r="K371" s="38" t="s">
        <v>176</v>
      </c>
      <c r="L371" s="114">
        <f>SUM(L379,L533,L595)</f>
        <v>0</v>
      </c>
      <c r="M371" s="114">
        <f>SUM(M379,M533,M595)</f>
        <v>0</v>
      </c>
      <c r="N371" s="114">
        <f>SUM(N379,N533,N595)</f>
        <v>0</v>
      </c>
      <c r="O371" s="18"/>
    </row>
    <row r="372" spans="1:15" ht="25.5" x14ac:dyDescent="0.25">
      <c r="C372" s="45"/>
      <c r="D372" s="45"/>
      <c r="E372" s="57"/>
      <c r="F372" s="58"/>
      <c r="G372" s="59"/>
      <c r="H372" s="60">
        <v>32</v>
      </c>
      <c r="I372" s="61"/>
      <c r="J372" s="61"/>
      <c r="K372" s="62" t="s">
        <v>28</v>
      </c>
      <c r="L372" s="115">
        <f t="shared" ref="L372:N378" si="98">SUMIF($G$379:$G$601,$H372,L$379:L$601)</f>
        <v>0</v>
      </c>
      <c r="M372" s="115">
        <f t="shared" si="98"/>
        <v>0</v>
      </c>
      <c r="N372" s="115">
        <f t="shared" si="98"/>
        <v>0</v>
      </c>
      <c r="O372" s="18"/>
    </row>
    <row r="373" spans="1:15" ht="25.5" x14ac:dyDescent="0.25">
      <c r="C373" s="45"/>
      <c r="D373" s="45"/>
      <c r="E373" s="57"/>
      <c r="F373" s="58"/>
      <c r="G373" s="59"/>
      <c r="H373" s="60">
        <v>33</v>
      </c>
      <c r="I373" s="61"/>
      <c r="J373" s="61"/>
      <c r="K373" s="62" t="s">
        <v>127</v>
      </c>
      <c r="L373" s="115">
        <f t="shared" si="98"/>
        <v>0</v>
      </c>
      <c r="M373" s="115">
        <f t="shared" si="98"/>
        <v>0</v>
      </c>
      <c r="N373" s="115">
        <f t="shared" si="98"/>
        <v>0</v>
      </c>
      <c r="O373" s="18"/>
    </row>
    <row r="374" spans="1:15" ht="25.5" x14ac:dyDescent="0.25">
      <c r="C374" s="45"/>
      <c r="D374" s="45"/>
      <c r="E374" s="57"/>
      <c r="F374" s="58"/>
      <c r="G374" s="59"/>
      <c r="H374" s="63">
        <v>49</v>
      </c>
      <c r="I374" s="64"/>
      <c r="J374" s="64"/>
      <c r="K374" s="62" t="s">
        <v>29</v>
      </c>
      <c r="L374" s="115">
        <f t="shared" si="98"/>
        <v>0</v>
      </c>
      <c r="M374" s="115">
        <f t="shared" si="98"/>
        <v>0</v>
      </c>
      <c r="N374" s="115">
        <f t="shared" si="98"/>
        <v>0</v>
      </c>
      <c r="O374" s="18"/>
    </row>
    <row r="375" spans="1:15" ht="13.5" customHeight="1" x14ac:dyDescent="0.25">
      <c r="C375" s="45"/>
      <c r="D375" s="45"/>
      <c r="E375" s="57"/>
      <c r="F375" s="58"/>
      <c r="G375" s="59"/>
      <c r="H375" s="60">
        <v>54</v>
      </c>
      <c r="I375" s="61"/>
      <c r="J375" s="61"/>
      <c r="K375" s="62" t="s">
        <v>30</v>
      </c>
      <c r="L375" s="115">
        <f t="shared" si="98"/>
        <v>0</v>
      </c>
      <c r="M375" s="115">
        <f t="shared" si="98"/>
        <v>0</v>
      </c>
      <c r="N375" s="115">
        <f t="shared" si="98"/>
        <v>0</v>
      </c>
      <c r="O375" s="18"/>
    </row>
    <row r="376" spans="1:15" ht="15.75" customHeight="1" x14ac:dyDescent="0.25">
      <c r="C376" s="45"/>
      <c r="D376" s="45"/>
      <c r="E376" s="57"/>
      <c r="F376" s="58"/>
      <c r="G376" s="59"/>
      <c r="H376" s="63">
        <v>62</v>
      </c>
      <c r="I376" s="64"/>
      <c r="J376" s="64"/>
      <c r="K376" s="62" t="s">
        <v>31</v>
      </c>
      <c r="L376" s="115">
        <f t="shared" si="98"/>
        <v>0</v>
      </c>
      <c r="M376" s="115">
        <f t="shared" si="98"/>
        <v>0</v>
      </c>
      <c r="N376" s="115">
        <f t="shared" si="98"/>
        <v>0</v>
      </c>
      <c r="O376" s="18"/>
    </row>
    <row r="377" spans="1:15" ht="51" x14ac:dyDescent="0.25">
      <c r="C377" s="45"/>
      <c r="D377" s="45"/>
      <c r="E377" s="57"/>
      <c r="F377" s="58"/>
      <c r="G377" s="59"/>
      <c r="H377" s="60">
        <v>72</v>
      </c>
      <c r="I377" s="61"/>
      <c r="J377" s="61"/>
      <c r="K377" s="62" t="s">
        <v>32</v>
      </c>
      <c r="L377" s="115">
        <f t="shared" si="98"/>
        <v>0</v>
      </c>
      <c r="M377" s="115">
        <f t="shared" si="98"/>
        <v>0</v>
      </c>
      <c r="N377" s="115">
        <f t="shared" si="98"/>
        <v>0</v>
      </c>
      <c r="O377" s="18"/>
    </row>
    <row r="378" spans="1:15" ht="25.5" x14ac:dyDescent="0.25">
      <c r="C378" s="45"/>
      <c r="D378" s="45"/>
      <c r="E378" s="57"/>
      <c r="F378" s="58"/>
      <c r="G378" s="59"/>
      <c r="H378" s="63">
        <v>82</v>
      </c>
      <c r="I378" s="64"/>
      <c r="J378" s="64"/>
      <c r="K378" s="62" t="s">
        <v>33</v>
      </c>
      <c r="L378" s="115">
        <f t="shared" si="98"/>
        <v>0</v>
      </c>
      <c r="M378" s="115">
        <f t="shared" si="98"/>
        <v>0</v>
      </c>
      <c r="N378" s="115">
        <f t="shared" si="98"/>
        <v>0</v>
      </c>
      <c r="O378" s="18"/>
    </row>
    <row r="379" spans="1:15" x14ac:dyDescent="0.25">
      <c r="A379" s="8">
        <f t="shared" si="71"/>
        <v>3</v>
      </c>
      <c r="B379" s="9" t="str">
        <f t="shared" ref="B379:B446" si="99">IF(J379&gt;0,G379," ")</f>
        <v xml:space="preserve"> </v>
      </c>
      <c r="C379" s="45" t="str">
        <f t="shared" ref="C379:C542" si="100">IF(I379&gt;0,LEFT(E379,3),"  ")</f>
        <v xml:space="preserve">  </v>
      </c>
      <c r="D379" s="45" t="str">
        <f t="shared" ref="D379:D542" si="101">IF(I379&gt;0,LEFT(E379,4),"  ")</f>
        <v xml:space="preserve">  </v>
      </c>
      <c r="E379" s="39"/>
      <c r="F379" s="40"/>
      <c r="G379" s="41"/>
      <c r="H379" s="42">
        <v>3</v>
      </c>
      <c r="I379" s="43"/>
      <c r="J379" s="43"/>
      <c r="K379" s="44" t="s">
        <v>44</v>
      </c>
      <c r="L379" s="109">
        <f>SUM(L380,L402,L496,L510,L529,L524,L513)</f>
        <v>0</v>
      </c>
      <c r="M379" s="109">
        <f t="shared" ref="M379:N379" si="102">SUM(M380,M402,M496,M510,M529,M524,M513)</f>
        <v>0</v>
      </c>
      <c r="N379" s="109">
        <f t="shared" si="102"/>
        <v>0</v>
      </c>
    </row>
    <row r="380" spans="1:15" x14ac:dyDescent="0.25">
      <c r="A380" s="8">
        <f t="shared" si="71"/>
        <v>31</v>
      </c>
      <c r="B380" s="9" t="str">
        <f t="shared" si="99"/>
        <v xml:space="preserve"> </v>
      </c>
      <c r="C380" s="45" t="str">
        <f t="shared" si="100"/>
        <v xml:space="preserve">  </v>
      </c>
      <c r="D380" s="45" t="str">
        <f t="shared" si="101"/>
        <v xml:space="preserve">  </v>
      </c>
      <c r="E380" s="39"/>
      <c r="F380" s="40"/>
      <c r="G380" s="41"/>
      <c r="H380" s="42">
        <v>31</v>
      </c>
      <c r="I380" s="43"/>
      <c r="J380" s="43"/>
      <c r="K380" s="44" t="s">
        <v>45</v>
      </c>
      <c r="L380" s="109">
        <f>SUM(L381,L392,L396)</f>
        <v>0</v>
      </c>
      <c r="M380" s="109">
        <f>SUM(M381,M392,M396)</f>
        <v>0</v>
      </c>
      <c r="N380" s="109">
        <f>SUM(N381,N392,N396)</f>
        <v>0</v>
      </c>
      <c r="O380" s="18"/>
    </row>
    <row r="381" spans="1:15" x14ac:dyDescent="0.25">
      <c r="A381" s="8">
        <f t="shared" si="71"/>
        <v>311</v>
      </c>
      <c r="B381" s="9" t="str">
        <f t="shared" si="99"/>
        <v xml:space="preserve"> </v>
      </c>
      <c r="C381" s="45" t="str">
        <f t="shared" si="100"/>
        <v xml:space="preserve">  </v>
      </c>
      <c r="D381" s="45" t="str">
        <f t="shared" si="101"/>
        <v xml:space="preserve">  </v>
      </c>
      <c r="E381" s="39"/>
      <c r="F381" s="40"/>
      <c r="G381" s="41"/>
      <c r="H381" s="42">
        <v>311</v>
      </c>
      <c r="I381" s="43"/>
      <c r="J381" s="43"/>
      <c r="K381" s="44" t="s">
        <v>46</v>
      </c>
      <c r="L381" s="109">
        <f>SUM(L382:L391)</f>
        <v>0</v>
      </c>
      <c r="M381" s="109">
        <f>SUM(M382:M391)</f>
        <v>0</v>
      </c>
      <c r="N381" s="109">
        <f>SUM(N382:N391)</f>
        <v>0</v>
      </c>
      <c r="O381" s="18"/>
    </row>
    <row r="382" spans="1:15" x14ac:dyDescent="0.25">
      <c r="A382" s="8">
        <f t="shared" si="71"/>
        <v>3111</v>
      </c>
      <c r="B382" s="9">
        <f t="shared" si="99"/>
        <v>32</v>
      </c>
      <c r="C382" s="45" t="str">
        <f t="shared" si="100"/>
        <v>092</v>
      </c>
      <c r="D382" s="45" t="str">
        <f t="shared" si="101"/>
        <v>0922</v>
      </c>
      <c r="E382" s="39" t="s">
        <v>137</v>
      </c>
      <c r="F382" s="40">
        <v>32</v>
      </c>
      <c r="G382" s="41">
        <v>32</v>
      </c>
      <c r="H382" s="42">
        <v>3111</v>
      </c>
      <c r="I382" s="46">
        <v>1153</v>
      </c>
      <c r="J382" s="46">
        <v>1153</v>
      </c>
      <c r="K382" s="44" t="s">
        <v>47</v>
      </c>
      <c r="L382" s="202"/>
      <c r="M382" s="202"/>
      <c r="N382" s="202"/>
      <c r="O382" s="76">
        <v>3210</v>
      </c>
    </row>
    <row r="383" spans="1:15" ht="17.25" customHeight="1" x14ac:dyDescent="0.25">
      <c r="A383" s="8">
        <f t="shared" si="71"/>
        <v>3111</v>
      </c>
      <c r="B383" s="9">
        <f t="shared" si="99"/>
        <v>49</v>
      </c>
      <c r="C383" s="45" t="str">
        <f t="shared" si="100"/>
        <v>092</v>
      </c>
      <c r="D383" s="45" t="str">
        <f t="shared" si="101"/>
        <v>0922</v>
      </c>
      <c r="E383" s="39" t="s">
        <v>137</v>
      </c>
      <c r="F383" s="40">
        <v>32</v>
      </c>
      <c r="G383" s="74">
        <v>49</v>
      </c>
      <c r="H383" s="42">
        <v>3111</v>
      </c>
      <c r="I383" s="46">
        <v>1154</v>
      </c>
      <c r="J383" s="46">
        <v>1154</v>
      </c>
      <c r="K383" s="44" t="s">
        <v>47</v>
      </c>
      <c r="L383" s="202"/>
      <c r="M383" s="202"/>
      <c r="N383" s="202"/>
      <c r="O383" s="77">
        <v>4910</v>
      </c>
    </row>
    <row r="384" spans="1:15" ht="17.25" customHeight="1" x14ac:dyDescent="0.25">
      <c r="A384" s="8">
        <f t="shared" ref="A384:A451" si="103">H384</f>
        <v>3111</v>
      </c>
      <c r="B384" s="9">
        <f t="shared" si="99"/>
        <v>54</v>
      </c>
      <c r="C384" s="45" t="str">
        <f t="shared" si="100"/>
        <v>092</v>
      </c>
      <c r="D384" s="45" t="str">
        <f t="shared" si="101"/>
        <v>0922</v>
      </c>
      <c r="E384" s="39" t="s">
        <v>137</v>
      </c>
      <c r="F384" s="40">
        <v>32</v>
      </c>
      <c r="G384" s="74">
        <v>54</v>
      </c>
      <c r="H384" s="42">
        <v>3111</v>
      </c>
      <c r="I384" s="46">
        <v>1155</v>
      </c>
      <c r="J384" s="46">
        <v>1155</v>
      </c>
      <c r="K384" s="44" t="s">
        <v>47</v>
      </c>
      <c r="L384" s="202"/>
      <c r="M384" s="202"/>
      <c r="N384" s="202"/>
      <c r="O384" s="77">
        <v>5410</v>
      </c>
    </row>
    <row r="385" spans="1:15" x14ac:dyDescent="0.25">
      <c r="A385" s="8">
        <f t="shared" si="103"/>
        <v>3111</v>
      </c>
      <c r="B385" s="9">
        <f t="shared" si="99"/>
        <v>62</v>
      </c>
      <c r="C385" s="45" t="str">
        <f t="shared" si="100"/>
        <v>092</v>
      </c>
      <c r="D385" s="45" t="str">
        <f t="shared" si="101"/>
        <v>0922</v>
      </c>
      <c r="E385" s="39" t="s">
        <v>137</v>
      </c>
      <c r="F385" s="40">
        <v>32</v>
      </c>
      <c r="G385" s="74">
        <v>62</v>
      </c>
      <c r="H385" s="42">
        <v>3111</v>
      </c>
      <c r="I385" s="46">
        <v>1156</v>
      </c>
      <c r="J385" s="46">
        <v>1156</v>
      </c>
      <c r="K385" s="44" t="s">
        <v>47</v>
      </c>
      <c r="L385" s="202"/>
      <c r="M385" s="202"/>
      <c r="N385" s="202"/>
      <c r="O385" s="77">
        <v>6210</v>
      </c>
    </row>
    <row r="386" spans="1:15" x14ac:dyDescent="0.25">
      <c r="A386" s="8">
        <f t="shared" si="103"/>
        <v>3112</v>
      </c>
      <c r="B386" s="9">
        <f t="shared" si="99"/>
        <v>32</v>
      </c>
      <c r="C386" s="45" t="str">
        <f t="shared" si="100"/>
        <v>092</v>
      </c>
      <c r="D386" s="45" t="str">
        <f t="shared" si="101"/>
        <v>0922</v>
      </c>
      <c r="E386" s="39" t="s">
        <v>137</v>
      </c>
      <c r="F386" s="40">
        <v>32</v>
      </c>
      <c r="G386" s="41">
        <v>32</v>
      </c>
      <c r="H386" s="42">
        <v>3112</v>
      </c>
      <c r="I386" s="46">
        <v>1157</v>
      </c>
      <c r="J386" s="46">
        <v>1157</v>
      </c>
      <c r="K386" s="5" t="s">
        <v>177</v>
      </c>
      <c r="L386" s="202"/>
      <c r="M386" s="202"/>
      <c r="N386" s="202"/>
      <c r="O386" s="76">
        <v>3210</v>
      </c>
    </row>
    <row r="387" spans="1:15" ht="17.25" customHeight="1" x14ac:dyDescent="0.25">
      <c r="A387" s="8">
        <f t="shared" si="103"/>
        <v>3112</v>
      </c>
      <c r="B387" s="9">
        <f t="shared" si="99"/>
        <v>54</v>
      </c>
      <c r="C387" s="45" t="str">
        <f t="shared" si="100"/>
        <v>092</v>
      </c>
      <c r="D387" s="45" t="str">
        <f t="shared" si="101"/>
        <v>0922</v>
      </c>
      <c r="E387" s="39" t="s">
        <v>137</v>
      </c>
      <c r="F387" s="40">
        <v>32</v>
      </c>
      <c r="G387" s="74">
        <v>54</v>
      </c>
      <c r="H387" s="42">
        <v>3112</v>
      </c>
      <c r="I387" s="46">
        <v>1158</v>
      </c>
      <c r="J387" s="46">
        <v>1158</v>
      </c>
      <c r="K387" s="5" t="s">
        <v>177</v>
      </c>
      <c r="L387" s="202"/>
      <c r="M387" s="202"/>
      <c r="N387" s="202"/>
      <c r="O387" s="77">
        <v>5410</v>
      </c>
    </row>
    <row r="388" spans="1:15" x14ac:dyDescent="0.25">
      <c r="A388" s="8">
        <f t="shared" si="103"/>
        <v>3113</v>
      </c>
      <c r="B388" s="9">
        <f t="shared" si="99"/>
        <v>32</v>
      </c>
      <c r="C388" s="45" t="str">
        <f t="shared" si="100"/>
        <v>092</v>
      </c>
      <c r="D388" s="45" t="str">
        <f t="shared" si="101"/>
        <v>0922</v>
      </c>
      <c r="E388" s="39" t="s">
        <v>137</v>
      </c>
      <c r="F388" s="40">
        <v>32</v>
      </c>
      <c r="G388" s="41">
        <v>32</v>
      </c>
      <c r="H388" s="42">
        <v>3113</v>
      </c>
      <c r="I388" s="46">
        <v>1159</v>
      </c>
      <c r="J388" s="46">
        <v>1159</v>
      </c>
      <c r="K388" s="44" t="s">
        <v>170</v>
      </c>
      <c r="L388" s="202"/>
      <c r="M388" s="202"/>
      <c r="N388" s="202"/>
      <c r="O388" s="76">
        <v>3210</v>
      </c>
    </row>
    <row r="389" spans="1:15" ht="17.25" customHeight="1" x14ac:dyDescent="0.25">
      <c r="A389" s="8">
        <f t="shared" si="103"/>
        <v>3113</v>
      </c>
      <c r="B389" s="9">
        <f t="shared" si="99"/>
        <v>54</v>
      </c>
      <c r="C389" s="45" t="str">
        <f t="shared" si="100"/>
        <v>092</v>
      </c>
      <c r="D389" s="45" t="str">
        <f t="shared" si="101"/>
        <v>0922</v>
      </c>
      <c r="E389" s="39" t="s">
        <v>137</v>
      </c>
      <c r="F389" s="40">
        <v>32</v>
      </c>
      <c r="G389" s="74">
        <v>54</v>
      </c>
      <c r="H389" s="42">
        <v>3113</v>
      </c>
      <c r="I389" s="46">
        <v>1160</v>
      </c>
      <c r="J389" s="46">
        <v>1160</v>
      </c>
      <c r="K389" s="44" t="s">
        <v>170</v>
      </c>
      <c r="L389" s="202"/>
      <c r="M389" s="202"/>
      <c r="N389" s="202"/>
      <c r="O389" s="77">
        <v>5410</v>
      </c>
    </row>
    <row r="390" spans="1:15" ht="17.25" customHeight="1" x14ac:dyDescent="0.25">
      <c r="A390" s="8">
        <f>H390</f>
        <v>3114</v>
      </c>
      <c r="B390" s="9">
        <f t="shared" si="99"/>
        <v>49</v>
      </c>
      <c r="C390" s="45" t="str">
        <f>IF(I390&gt;0,LEFT(E390,3),"  ")</f>
        <v>092</v>
      </c>
      <c r="D390" s="45" t="str">
        <f>IF(I390&gt;0,LEFT(E390,4),"  ")</f>
        <v>0922</v>
      </c>
      <c r="E390" s="39" t="s">
        <v>137</v>
      </c>
      <c r="F390" s="40">
        <v>32</v>
      </c>
      <c r="G390" s="74">
        <v>49</v>
      </c>
      <c r="H390" s="42">
        <v>3114</v>
      </c>
      <c r="I390" s="46">
        <v>1161</v>
      </c>
      <c r="J390" s="46">
        <v>1161</v>
      </c>
      <c r="K390" s="5" t="s">
        <v>171</v>
      </c>
      <c r="L390" s="202"/>
      <c r="M390" s="202"/>
      <c r="N390" s="202"/>
      <c r="O390" s="77">
        <v>4910</v>
      </c>
    </row>
    <row r="391" spans="1:15" ht="17.25" customHeight="1" x14ac:dyDescent="0.25">
      <c r="A391" s="8">
        <f t="shared" si="103"/>
        <v>3114</v>
      </c>
      <c r="B391" s="9">
        <f t="shared" si="99"/>
        <v>54</v>
      </c>
      <c r="C391" s="45" t="str">
        <f t="shared" ref="C391" si="104">IF(I391&gt;0,LEFT(E391,3),"  ")</f>
        <v>092</v>
      </c>
      <c r="D391" s="45" t="str">
        <f t="shared" ref="D391" si="105">IF(I391&gt;0,LEFT(E391,4),"  ")</f>
        <v>0922</v>
      </c>
      <c r="E391" s="39" t="s">
        <v>137</v>
      </c>
      <c r="F391" s="40">
        <v>32</v>
      </c>
      <c r="G391" s="74">
        <v>54</v>
      </c>
      <c r="H391" s="42">
        <v>3114</v>
      </c>
      <c r="I391" s="46">
        <v>1162</v>
      </c>
      <c r="J391" s="46">
        <v>1162</v>
      </c>
      <c r="K391" s="5" t="s">
        <v>171</v>
      </c>
      <c r="L391" s="202"/>
      <c r="M391" s="202"/>
      <c r="N391" s="202"/>
      <c r="O391" s="77">
        <v>5410</v>
      </c>
    </row>
    <row r="392" spans="1:15" x14ac:dyDescent="0.25">
      <c r="A392" s="8">
        <f t="shared" si="103"/>
        <v>312</v>
      </c>
      <c r="B392" s="9" t="str">
        <f t="shared" si="99"/>
        <v xml:space="preserve"> </v>
      </c>
      <c r="C392" s="45" t="str">
        <f t="shared" si="100"/>
        <v xml:space="preserve">  </v>
      </c>
      <c r="D392" s="45" t="str">
        <f t="shared" si="101"/>
        <v xml:space="preserve">  </v>
      </c>
      <c r="E392" s="39"/>
      <c r="F392" s="40"/>
      <c r="G392" s="41"/>
      <c r="H392" s="42">
        <v>312</v>
      </c>
      <c r="I392" s="43"/>
      <c r="J392" s="43"/>
      <c r="K392" s="44" t="s">
        <v>82</v>
      </c>
      <c r="L392" s="109">
        <f t="shared" ref="L392:N392" si="106">SUM(L393:L395)</f>
        <v>0</v>
      </c>
      <c r="M392" s="109">
        <f t="shared" si="106"/>
        <v>0</v>
      </c>
      <c r="N392" s="109">
        <f t="shared" si="106"/>
        <v>0</v>
      </c>
      <c r="O392" s="18"/>
    </row>
    <row r="393" spans="1:15" x14ac:dyDescent="0.25">
      <c r="A393" s="8">
        <f t="shared" si="103"/>
        <v>3121</v>
      </c>
      <c r="B393" s="9">
        <f t="shared" si="99"/>
        <v>32</v>
      </c>
      <c r="C393" s="45" t="str">
        <f t="shared" si="100"/>
        <v>092</v>
      </c>
      <c r="D393" s="45" t="str">
        <f t="shared" si="101"/>
        <v>0922</v>
      </c>
      <c r="E393" s="39" t="s">
        <v>137</v>
      </c>
      <c r="F393" s="40">
        <v>32</v>
      </c>
      <c r="G393" s="41">
        <v>32</v>
      </c>
      <c r="H393" s="42">
        <v>3121</v>
      </c>
      <c r="I393" s="46">
        <v>1163</v>
      </c>
      <c r="J393" s="46">
        <v>1163</v>
      </c>
      <c r="K393" s="44" t="s">
        <v>82</v>
      </c>
      <c r="L393" s="202"/>
      <c r="M393" s="202"/>
      <c r="N393" s="202"/>
      <c r="O393" s="76">
        <v>3210</v>
      </c>
    </row>
    <row r="394" spans="1:15" ht="17.25" customHeight="1" x14ac:dyDescent="0.25">
      <c r="A394" s="8">
        <f t="shared" si="103"/>
        <v>3121</v>
      </c>
      <c r="B394" s="9">
        <f t="shared" si="99"/>
        <v>49</v>
      </c>
      <c r="C394" s="45" t="str">
        <f t="shared" si="100"/>
        <v>092</v>
      </c>
      <c r="D394" s="45" t="str">
        <f t="shared" si="101"/>
        <v>0922</v>
      </c>
      <c r="E394" s="39" t="s">
        <v>137</v>
      </c>
      <c r="F394" s="40">
        <v>32</v>
      </c>
      <c r="G394" s="74">
        <v>49</v>
      </c>
      <c r="H394" s="42">
        <v>3121</v>
      </c>
      <c r="I394" s="46">
        <v>1164</v>
      </c>
      <c r="J394" s="46">
        <v>1164</v>
      </c>
      <c r="K394" s="44" t="s">
        <v>82</v>
      </c>
      <c r="L394" s="202"/>
      <c r="M394" s="202"/>
      <c r="N394" s="202"/>
      <c r="O394" s="77">
        <v>4910</v>
      </c>
    </row>
    <row r="395" spans="1:15" ht="17.25" customHeight="1" x14ac:dyDescent="0.25">
      <c r="A395" s="8">
        <f t="shared" si="103"/>
        <v>3121</v>
      </c>
      <c r="B395" s="9">
        <f t="shared" si="99"/>
        <v>54</v>
      </c>
      <c r="C395" s="45" t="str">
        <f t="shared" si="100"/>
        <v>092</v>
      </c>
      <c r="D395" s="45" t="str">
        <f t="shared" si="101"/>
        <v>0922</v>
      </c>
      <c r="E395" s="39" t="s">
        <v>137</v>
      </c>
      <c r="F395" s="40">
        <v>32</v>
      </c>
      <c r="G395" s="74">
        <v>54</v>
      </c>
      <c r="H395" s="42">
        <v>3121</v>
      </c>
      <c r="I395" s="46">
        <v>1165</v>
      </c>
      <c r="J395" s="46">
        <v>1165</v>
      </c>
      <c r="K395" s="44" t="s">
        <v>82</v>
      </c>
      <c r="L395" s="202"/>
      <c r="M395" s="202"/>
      <c r="N395" s="202"/>
      <c r="O395" s="77">
        <v>5410</v>
      </c>
    </row>
    <row r="396" spans="1:15" x14ac:dyDescent="0.25">
      <c r="A396" s="8">
        <f t="shared" si="103"/>
        <v>313</v>
      </c>
      <c r="B396" s="9" t="str">
        <f t="shared" si="99"/>
        <v xml:space="preserve"> </v>
      </c>
      <c r="C396" s="45" t="str">
        <f t="shared" si="100"/>
        <v xml:space="preserve">  </v>
      </c>
      <c r="D396" s="45" t="str">
        <f t="shared" si="101"/>
        <v xml:space="preserve">  </v>
      </c>
      <c r="E396" s="39"/>
      <c r="F396" s="40"/>
      <c r="G396" s="41"/>
      <c r="H396" s="42">
        <v>313</v>
      </c>
      <c r="I396" s="43"/>
      <c r="J396" s="43"/>
      <c r="K396" s="44" t="s">
        <v>48</v>
      </c>
      <c r="L396" s="109">
        <f>SUM(L397:L401)</f>
        <v>0</v>
      </c>
      <c r="M396" s="109">
        <f>SUM(M397:M401)</f>
        <v>0</v>
      </c>
      <c r="N396" s="109">
        <f>SUM(N397:N401)</f>
        <v>0</v>
      </c>
      <c r="O396" s="18"/>
    </row>
    <row r="397" spans="1:15" ht="25.5" x14ac:dyDescent="0.25">
      <c r="A397" s="8">
        <f t="shared" si="103"/>
        <v>3132</v>
      </c>
      <c r="B397" s="9">
        <f t="shared" si="99"/>
        <v>32</v>
      </c>
      <c r="C397" s="45" t="str">
        <f t="shared" si="100"/>
        <v>092</v>
      </c>
      <c r="D397" s="45" t="str">
        <f t="shared" si="101"/>
        <v>0922</v>
      </c>
      <c r="E397" s="39" t="s">
        <v>137</v>
      </c>
      <c r="F397" s="40">
        <v>32</v>
      </c>
      <c r="G397" s="41">
        <v>32</v>
      </c>
      <c r="H397" s="42">
        <v>3132</v>
      </c>
      <c r="I397" s="46">
        <v>1166</v>
      </c>
      <c r="J397" s="46">
        <v>1166</v>
      </c>
      <c r="K397" s="44" t="s">
        <v>49</v>
      </c>
      <c r="L397" s="202"/>
      <c r="M397" s="202"/>
      <c r="N397" s="202"/>
      <c r="O397" s="76">
        <v>3210</v>
      </c>
    </row>
    <row r="398" spans="1:15" ht="17.25" customHeight="1" x14ac:dyDescent="0.25">
      <c r="A398" s="8">
        <f t="shared" si="103"/>
        <v>3132</v>
      </c>
      <c r="B398" s="9">
        <f t="shared" si="99"/>
        <v>49</v>
      </c>
      <c r="C398" s="45" t="str">
        <f t="shared" si="100"/>
        <v>092</v>
      </c>
      <c r="D398" s="45" t="str">
        <f t="shared" si="101"/>
        <v>0922</v>
      </c>
      <c r="E398" s="39" t="s">
        <v>137</v>
      </c>
      <c r="F398" s="40">
        <v>32</v>
      </c>
      <c r="G398" s="74">
        <v>49</v>
      </c>
      <c r="H398" s="42">
        <v>3132</v>
      </c>
      <c r="I398" s="46">
        <v>1167</v>
      </c>
      <c r="J398" s="46">
        <v>1167</v>
      </c>
      <c r="K398" s="44" t="s">
        <v>49</v>
      </c>
      <c r="L398" s="202"/>
      <c r="M398" s="202"/>
      <c r="N398" s="202"/>
      <c r="O398" s="77">
        <v>4910</v>
      </c>
    </row>
    <row r="399" spans="1:15" ht="17.25" customHeight="1" x14ac:dyDescent="0.25">
      <c r="A399" s="8">
        <f>H399</f>
        <v>3132</v>
      </c>
      <c r="B399" s="9">
        <f t="shared" si="99"/>
        <v>54</v>
      </c>
      <c r="C399" s="45" t="str">
        <f>IF(I399&gt;0,LEFT(E399,3),"  ")</f>
        <v>092</v>
      </c>
      <c r="D399" s="45" t="str">
        <f>IF(I399&gt;0,LEFT(E399,4),"  ")</f>
        <v>0922</v>
      </c>
      <c r="E399" s="39" t="s">
        <v>137</v>
      </c>
      <c r="F399" s="40">
        <v>32</v>
      </c>
      <c r="G399" s="74">
        <v>54</v>
      </c>
      <c r="H399" s="42">
        <v>3132</v>
      </c>
      <c r="I399" s="46">
        <v>1168</v>
      </c>
      <c r="J399" s="46">
        <v>1168</v>
      </c>
      <c r="K399" s="44" t="s">
        <v>49</v>
      </c>
      <c r="L399" s="202"/>
      <c r="M399" s="202"/>
      <c r="N399" s="202"/>
      <c r="O399" s="77">
        <v>5410</v>
      </c>
    </row>
    <row r="400" spans="1:15" ht="17.25" customHeight="1" x14ac:dyDescent="0.25">
      <c r="A400" s="8">
        <f t="shared" ref="A400" si="107">H400</f>
        <v>3132</v>
      </c>
      <c r="B400" s="9">
        <f t="shared" ref="B400" si="108">IF(J400&gt;0,G400," ")</f>
        <v>62</v>
      </c>
      <c r="C400" s="45" t="str">
        <f t="shared" ref="C400" si="109">IF(I400&gt;0,LEFT(E400,3),"  ")</f>
        <v>092</v>
      </c>
      <c r="D400" s="45" t="str">
        <f t="shared" ref="D400" si="110">IF(I400&gt;0,LEFT(E400,4),"  ")</f>
        <v>0922</v>
      </c>
      <c r="E400" s="39" t="s">
        <v>137</v>
      </c>
      <c r="F400" s="40">
        <v>32</v>
      </c>
      <c r="G400" s="74">
        <v>62</v>
      </c>
      <c r="H400" s="42">
        <v>3132</v>
      </c>
      <c r="I400" s="46">
        <v>1169</v>
      </c>
      <c r="J400" s="46">
        <v>1169</v>
      </c>
      <c r="K400" s="44" t="s">
        <v>49</v>
      </c>
      <c r="L400" s="202"/>
      <c r="M400" s="202"/>
      <c r="N400" s="202"/>
      <c r="O400" s="77">
        <v>6210</v>
      </c>
    </row>
    <row r="401" spans="1:15" ht="28.5" customHeight="1" x14ac:dyDescent="0.25">
      <c r="A401" s="8">
        <f t="shared" si="103"/>
        <v>3133</v>
      </c>
      <c r="B401" s="9">
        <f t="shared" si="99"/>
        <v>54</v>
      </c>
      <c r="C401" s="45" t="str">
        <f t="shared" si="100"/>
        <v>092</v>
      </c>
      <c r="D401" s="45" t="str">
        <f t="shared" si="101"/>
        <v>0922</v>
      </c>
      <c r="E401" s="39" t="s">
        <v>137</v>
      </c>
      <c r="F401" s="40">
        <v>32</v>
      </c>
      <c r="G401" s="74">
        <v>54</v>
      </c>
      <c r="H401" s="42">
        <v>3133</v>
      </c>
      <c r="I401" s="181">
        <v>7040</v>
      </c>
      <c r="J401" s="46">
        <v>1169</v>
      </c>
      <c r="K401" s="44" t="s">
        <v>172</v>
      </c>
      <c r="L401" s="202"/>
      <c r="M401" s="202"/>
      <c r="N401" s="202"/>
      <c r="O401" s="77">
        <v>5410</v>
      </c>
    </row>
    <row r="402" spans="1:15" x14ac:dyDescent="0.25">
      <c r="A402" s="8">
        <f t="shared" si="103"/>
        <v>32</v>
      </c>
      <c r="B402" s="9" t="str">
        <f t="shared" si="99"/>
        <v xml:space="preserve"> </v>
      </c>
      <c r="C402" s="45" t="str">
        <f t="shared" si="100"/>
        <v xml:space="preserve">  </v>
      </c>
      <c r="D402" s="45" t="str">
        <f t="shared" si="101"/>
        <v xml:space="preserve">  </v>
      </c>
      <c r="E402" s="39"/>
      <c r="F402" s="40"/>
      <c r="G402" s="41"/>
      <c r="H402" s="42">
        <v>32</v>
      </c>
      <c r="I402" s="43"/>
      <c r="J402" s="43"/>
      <c r="K402" s="44" t="s">
        <v>50</v>
      </c>
      <c r="L402" s="109">
        <f>SUM(L403,L418,L441,L474,L469)</f>
        <v>0</v>
      </c>
      <c r="M402" s="109">
        <f>SUM(M403,M418,M441,M474,M469)</f>
        <v>0</v>
      </c>
      <c r="N402" s="109">
        <f>SUM(N403,N418,N441,N474,N469)</f>
        <v>0</v>
      </c>
      <c r="O402" s="18"/>
    </row>
    <row r="403" spans="1:15" x14ac:dyDescent="0.25">
      <c r="A403" s="8">
        <f t="shared" si="103"/>
        <v>321</v>
      </c>
      <c r="B403" s="9" t="str">
        <f t="shared" si="99"/>
        <v xml:space="preserve"> </v>
      </c>
      <c r="C403" s="45" t="str">
        <f t="shared" si="100"/>
        <v xml:space="preserve">  </v>
      </c>
      <c r="D403" s="45" t="str">
        <f t="shared" si="101"/>
        <v xml:space="preserve">  </v>
      </c>
      <c r="E403" s="39"/>
      <c r="F403" s="40"/>
      <c r="G403" s="41"/>
      <c r="H403" s="42">
        <v>321</v>
      </c>
      <c r="I403" s="43"/>
      <c r="J403" s="43"/>
      <c r="K403" s="44" t="s">
        <v>69</v>
      </c>
      <c r="L403" s="109">
        <f>SUM(L404:L417)</f>
        <v>0</v>
      </c>
      <c r="M403" s="109">
        <f>SUM(M404:M417)</f>
        <v>0</v>
      </c>
      <c r="N403" s="109">
        <f>SUM(N404:N417)</f>
        <v>0</v>
      </c>
      <c r="O403" s="18"/>
    </row>
    <row r="404" spans="1:15" x14ac:dyDescent="0.25">
      <c r="A404" s="8">
        <f t="shared" si="103"/>
        <v>3211</v>
      </c>
      <c r="B404" s="9">
        <f t="shared" si="99"/>
        <v>32</v>
      </c>
      <c r="C404" s="45" t="str">
        <f t="shared" si="100"/>
        <v>092</v>
      </c>
      <c r="D404" s="45" t="str">
        <f t="shared" si="101"/>
        <v>0922</v>
      </c>
      <c r="E404" s="39" t="s">
        <v>137</v>
      </c>
      <c r="F404" s="40">
        <v>32</v>
      </c>
      <c r="G404" s="41">
        <v>32</v>
      </c>
      <c r="H404" s="42">
        <v>3211</v>
      </c>
      <c r="I404" s="46">
        <v>1170</v>
      </c>
      <c r="J404" s="46">
        <v>1170</v>
      </c>
      <c r="K404" s="44" t="s">
        <v>70</v>
      </c>
      <c r="L404" s="202"/>
      <c r="M404" s="202"/>
      <c r="N404" s="202"/>
      <c r="O404" s="76">
        <v>3210</v>
      </c>
    </row>
    <row r="405" spans="1:15" ht="17.25" customHeight="1" x14ac:dyDescent="0.25">
      <c r="A405" s="8">
        <f t="shared" si="103"/>
        <v>3211</v>
      </c>
      <c r="B405" s="9">
        <f t="shared" si="99"/>
        <v>49</v>
      </c>
      <c r="C405" s="45" t="str">
        <f t="shared" si="100"/>
        <v>092</v>
      </c>
      <c r="D405" s="45" t="str">
        <f t="shared" si="101"/>
        <v>0922</v>
      </c>
      <c r="E405" s="39" t="s">
        <v>137</v>
      </c>
      <c r="F405" s="40">
        <v>32</v>
      </c>
      <c r="G405" s="74">
        <v>49</v>
      </c>
      <c r="H405" s="42">
        <v>3211</v>
      </c>
      <c r="I405" s="46">
        <v>1171</v>
      </c>
      <c r="J405" s="46">
        <v>1171</v>
      </c>
      <c r="K405" s="44" t="s">
        <v>70</v>
      </c>
      <c r="L405" s="202"/>
      <c r="M405" s="202"/>
      <c r="N405" s="202"/>
      <c r="O405" s="77">
        <v>4910</v>
      </c>
    </row>
    <row r="406" spans="1:15" ht="17.25" customHeight="1" x14ac:dyDescent="0.25">
      <c r="A406" s="8">
        <f>H406</f>
        <v>3211</v>
      </c>
      <c r="B406" s="9">
        <f t="shared" si="99"/>
        <v>54</v>
      </c>
      <c r="C406" s="45" t="str">
        <f>IF(I406&gt;0,LEFT(E406,3),"  ")</f>
        <v>092</v>
      </c>
      <c r="D406" s="45" t="str">
        <f>IF(I406&gt;0,LEFT(E406,4),"  ")</f>
        <v>0922</v>
      </c>
      <c r="E406" s="39" t="s">
        <v>137</v>
      </c>
      <c r="F406" s="40">
        <v>32</v>
      </c>
      <c r="G406" s="74">
        <v>54</v>
      </c>
      <c r="H406" s="42">
        <v>3211</v>
      </c>
      <c r="I406" s="46">
        <v>1172</v>
      </c>
      <c r="J406" s="46">
        <v>1172</v>
      </c>
      <c r="K406" s="44" t="s">
        <v>70</v>
      </c>
      <c r="L406" s="202"/>
      <c r="M406" s="202"/>
      <c r="N406" s="202"/>
      <c r="O406" s="77">
        <v>5410</v>
      </c>
    </row>
    <row r="407" spans="1:15" ht="17.25" customHeight="1" x14ac:dyDescent="0.25">
      <c r="A407" s="8">
        <f t="shared" si="103"/>
        <v>3211</v>
      </c>
      <c r="B407" s="9">
        <f t="shared" si="99"/>
        <v>62</v>
      </c>
      <c r="C407" s="45" t="str">
        <f t="shared" si="100"/>
        <v>092</v>
      </c>
      <c r="D407" s="45" t="str">
        <f t="shared" si="101"/>
        <v>0922</v>
      </c>
      <c r="E407" s="39" t="s">
        <v>137</v>
      </c>
      <c r="F407" s="40">
        <v>32</v>
      </c>
      <c r="G407" s="74">
        <v>62</v>
      </c>
      <c r="H407" s="42">
        <v>3211</v>
      </c>
      <c r="I407" s="46">
        <v>1173</v>
      </c>
      <c r="J407" s="46">
        <v>1173</v>
      </c>
      <c r="K407" s="44" t="s">
        <v>70</v>
      </c>
      <c r="L407" s="202"/>
      <c r="M407" s="202"/>
      <c r="N407" s="202"/>
      <c r="O407" s="77">
        <v>6210</v>
      </c>
    </row>
    <row r="408" spans="1:15" ht="25.5" x14ac:dyDescent="0.25">
      <c r="A408" s="8">
        <f t="shared" si="103"/>
        <v>3212</v>
      </c>
      <c r="B408" s="9">
        <f t="shared" si="99"/>
        <v>32</v>
      </c>
      <c r="C408" s="45" t="str">
        <f t="shared" si="100"/>
        <v>092</v>
      </c>
      <c r="D408" s="45" t="str">
        <f t="shared" si="101"/>
        <v>0922</v>
      </c>
      <c r="E408" s="39" t="s">
        <v>137</v>
      </c>
      <c r="F408" s="40">
        <v>32</v>
      </c>
      <c r="G408" s="41">
        <v>32</v>
      </c>
      <c r="H408" s="42">
        <v>3212</v>
      </c>
      <c r="I408" s="46">
        <v>1174</v>
      </c>
      <c r="J408" s="46">
        <v>1174</v>
      </c>
      <c r="K408" s="44" t="s">
        <v>83</v>
      </c>
      <c r="L408" s="202"/>
      <c r="M408" s="202"/>
      <c r="N408" s="202"/>
      <c r="O408" s="76">
        <v>3210</v>
      </c>
    </row>
    <row r="409" spans="1:15" ht="17.25" customHeight="1" x14ac:dyDescent="0.25">
      <c r="A409" s="8">
        <f t="shared" si="103"/>
        <v>3212</v>
      </c>
      <c r="B409" s="9">
        <f t="shared" si="99"/>
        <v>49</v>
      </c>
      <c r="C409" s="45" t="str">
        <f t="shared" si="100"/>
        <v>092</v>
      </c>
      <c r="D409" s="45" t="str">
        <f t="shared" si="101"/>
        <v>0922</v>
      </c>
      <c r="E409" s="39" t="s">
        <v>137</v>
      </c>
      <c r="F409" s="40">
        <v>32</v>
      </c>
      <c r="G409" s="74">
        <v>49</v>
      </c>
      <c r="H409" s="42">
        <v>3212</v>
      </c>
      <c r="I409" s="46">
        <v>1175</v>
      </c>
      <c r="J409" s="46">
        <v>1175</v>
      </c>
      <c r="K409" s="44" t="s">
        <v>83</v>
      </c>
      <c r="L409" s="202"/>
      <c r="M409" s="202"/>
      <c r="N409" s="202"/>
      <c r="O409" s="77">
        <v>4910</v>
      </c>
    </row>
    <row r="410" spans="1:15" ht="17.25" customHeight="1" x14ac:dyDescent="0.25">
      <c r="A410" s="8">
        <f t="shared" si="103"/>
        <v>3212</v>
      </c>
      <c r="B410" s="9">
        <f t="shared" si="99"/>
        <v>54</v>
      </c>
      <c r="C410" s="45" t="str">
        <f>IF(I410&gt;0,LEFT(E410,3),"  ")</f>
        <v>092</v>
      </c>
      <c r="D410" s="45" t="str">
        <f>IF(I410&gt;0,LEFT(E410,4),"  ")</f>
        <v>0922</v>
      </c>
      <c r="E410" s="39" t="s">
        <v>137</v>
      </c>
      <c r="F410" s="40">
        <v>32</v>
      </c>
      <c r="G410" s="74">
        <v>54</v>
      </c>
      <c r="H410" s="42">
        <v>3212</v>
      </c>
      <c r="I410" s="46">
        <v>1176</v>
      </c>
      <c r="J410" s="46">
        <v>1176</v>
      </c>
      <c r="K410" s="44" t="s">
        <v>83</v>
      </c>
      <c r="L410" s="202"/>
      <c r="M410" s="202"/>
      <c r="N410" s="202"/>
      <c r="O410" s="77">
        <v>5410</v>
      </c>
    </row>
    <row r="411" spans="1:15" ht="17.25" customHeight="1" x14ac:dyDescent="0.25">
      <c r="A411" s="8">
        <f t="shared" si="103"/>
        <v>3212</v>
      </c>
      <c r="B411" s="9">
        <f t="shared" si="99"/>
        <v>62</v>
      </c>
      <c r="C411" s="45" t="str">
        <f t="shared" si="100"/>
        <v>092</v>
      </c>
      <c r="D411" s="45" t="str">
        <f t="shared" si="101"/>
        <v>0922</v>
      </c>
      <c r="E411" s="39" t="s">
        <v>137</v>
      </c>
      <c r="F411" s="40">
        <v>32</v>
      </c>
      <c r="G411" s="74">
        <v>62</v>
      </c>
      <c r="H411" s="42">
        <v>3212</v>
      </c>
      <c r="I411" s="46">
        <v>1177</v>
      </c>
      <c r="J411" s="46">
        <v>1177</v>
      </c>
      <c r="K411" s="44" t="s">
        <v>83</v>
      </c>
      <c r="L411" s="202"/>
      <c r="M411" s="202"/>
      <c r="N411" s="202"/>
      <c r="O411" s="77">
        <v>6210</v>
      </c>
    </row>
    <row r="412" spans="1:15" x14ac:dyDescent="0.25">
      <c r="A412" s="8">
        <f t="shared" si="103"/>
        <v>3213</v>
      </c>
      <c r="B412" s="9">
        <f t="shared" si="99"/>
        <v>32</v>
      </c>
      <c r="C412" s="45" t="str">
        <f t="shared" si="100"/>
        <v>092</v>
      </c>
      <c r="D412" s="45" t="str">
        <f t="shared" si="101"/>
        <v>0922</v>
      </c>
      <c r="E412" s="39" t="s">
        <v>137</v>
      </c>
      <c r="F412" s="40">
        <v>32</v>
      </c>
      <c r="G412" s="41">
        <v>32</v>
      </c>
      <c r="H412" s="42">
        <v>3213</v>
      </c>
      <c r="I412" s="46">
        <v>1178</v>
      </c>
      <c r="J412" s="46">
        <v>1178</v>
      </c>
      <c r="K412" s="44" t="s">
        <v>84</v>
      </c>
      <c r="L412" s="202"/>
      <c r="M412" s="202"/>
      <c r="N412" s="202"/>
      <c r="O412" s="76">
        <v>3210</v>
      </c>
    </row>
    <row r="413" spans="1:15" ht="17.25" customHeight="1" x14ac:dyDescent="0.25">
      <c r="A413" s="8">
        <f t="shared" si="103"/>
        <v>3213</v>
      </c>
      <c r="B413" s="9">
        <f t="shared" si="99"/>
        <v>49</v>
      </c>
      <c r="C413" s="45" t="str">
        <f t="shared" si="100"/>
        <v>092</v>
      </c>
      <c r="D413" s="45" t="str">
        <f t="shared" si="101"/>
        <v>0922</v>
      </c>
      <c r="E413" s="39" t="s">
        <v>137</v>
      </c>
      <c r="F413" s="40">
        <v>32</v>
      </c>
      <c r="G413" s="74">
        <v>49</v>
      </c>
      <c r="H413" s="42">
        <v>3213</v>
      </c>
      <c r="I413" s="46">
        <v>1179</v>
      </c>
      <c r="J413" s="46">
        <v>1179</v>
      </c>
      <c r="K413" s="44" t="s">
        <v>84</v>
      </c>
      <c r="L413" s="202"/>
      <c r="M413" s="202"/>
      <c r="N413" s="202"/>
      <c r="O413" s="77">
        <v>4910</v>
      </c>
    </row>
    <row r="414" spans="1:15" ht="17.25" customHeight="1" x14ac:dyDescent="0.25">
      <c r="A414" s="8">
        <f t="shared" si="103"/>
        <v>3213</v>
      </c>
      <c r="B414" s="9">
        <f t="shared" si="99"/>
        <v>54</v>
      </c>
      <c r="C414" s="45" t="str">
        <f>IF(I414&gt;0,LEFT(E414,3),"  ")</f>
        <v>092</v>
      </c>
      <c r="D414" s="45" t="str">
        <f>IF(I414&gt;0,LEFT(E414,4),"  ")</f>
        <v>0922</v>
      </c>
      <c r="E414" s="39" t="s">
        <v>137</v>
      </c>
      <c r="F414" s="40">
        <v>32</v>
      </c>
      <c r="G414" s="74">
        <v>54</v>
      </c>
      <c r="H414" s="42">
        <v>3213</v>
      </c>
      <c r="I414" s="46">
        <v>1180</v>
      </c>
      <c r="J414" s="46">
        <v>1180</v>
      </c>
      <c r="K414" s="44" t="s">
        <v>84</v>
      </c>
      <c r="L414" s="202"/>
      <c r="M414" s="202"/>
      <c r="N414" s="202"/>
      <c r="O414" s="77">
        <v>5410</v>
      </c>
    </row>
    <row r="415" spans="1:15" ht="14.25" customHeight="1" x14ac:dyDescent="0.25">
      <c r="A415" s="8">
        <f t="shared" si="103"/>
        <v>3214</v>
      </c>
      <c r="B415" s="9">
        <f t="shared" si="99"/>
        <v>32</v>
      </c>
      <c r="C415" s="45" t="str">
        <f t="shared" si="100"/>
        <v>092</v>
      </c>
      <c r="D415" s="45" t="str">
        <f t="shared" si="101"/>
        <v>0922</v>
      </c>
      <c r="E415" s="39" t="s">
        <v>137</v>
      </c>
      <c r="F415" s="40">
        <v>32</v>
      </c>
      <c r="G415" s="41">
        <v>32</v>
      </c>
      <c r="H415" s="42">
        <v>3214</v>
      </c>
      <c r="I415" s="46">
        <v>1181</v>
      </c>
      <c r="J415" s="46">
        <v>1181</v>
      </c>
      <c r="K415" s="44" t="s">
        <v>71</v>
      </c>
      <c r="L415" s="202"/>
      <c r="M415" s="202"/>
      <c r="N415" s="202"/>
      <c r="O415" s="76">
        <v>3210</v>
      </c>
    </row>
    <row r="416" spans="1:15" ht="17.25" customHeight="1" x14ac:dyDescent="0.25">
      <c r="A416" s="8">
        <f t="shared" si="103"/>
        <v>3214</v>
      </c>
      <c r="B416" s="9">
        <f t="shared" si="99"/>
        <v>49</v>
      </c>
      <c r="C416" s="45" t="str">
        <f t="shared" si="100"/>
        <v>092</v>
      </c>
      <c r="D416" s="45" t="str">
        <f t="shared" si="101"/>
        <v>0922</v>
      </c>
      <c r="E416" s="39" t="s">
        <v>137</v>
      </c>
      <c r="F416" s="40">
        <v>32</v>
      </c>
      <c r="G416" s="74">
        <v>49</v>
      </c>
      <c r="H416" s="42">
        <v>3214</v>
      </c>
      <c r="I416" s="46">
        <v>1182</v>
      </c>
      <c r="J416" s="46">
        <v>1182</v>
      </c>
      <c r="K416" s="44" t="s">
        <v>71</v>
      </c>
      <c r="L416" s="202"/>
      <c r="M416" s="202"/>
      <c r="N416" s="202"/>
      <c r="O416" s="77">
        <v>4910</v>
      </c>
    </row>
    <row r="417" spans="1:15" ht="17.25" customHeight="1" x14ac:dyDescent="0.25">
      <c r="A417" s="8">
        <f t="shared" si="103"/>
        <v>3214</v>
      </c>
      <c r="B417" s="9">
        <f t="shared" si="99"/>
        <v>54</v>
      </c>
      <c r="C417" s="45" t="str">
        <f>IF(I417&gt;0,LEFT(E417,3),"  ")</f>
        <v>092</v>
      </c>
      <c r="D417" s="45" t="str">
        <f>IF(I417&gt;0,LEFT(E417,4),"  ")</f>
        <v>0922</v>
      </c>
      <c r="E417" s="39" t="s">
        <v>137</v>
      </c>
      <c r="F417" s="40">
        <v>32</v>
      </c>
      <c r="G417" s="74">
        <v>54</v>
      </c>
      <c r="H417" s="42">
        <v>3214</v>
      </c>
      <c r="I417" s="46">
        <v>1183</v>
      </c>
      <c r="J417" s="46">
        <v>1183</v>
      </c>
      <c r="K417" s="44" t="s">
        <v>71</v>
      </c>
      <c r="L417" s="202"/>
      <c r="M417" s="202"/>
      <c r="N417" s="202"/>
      <c r="O417" s="77">
        <v>5410</v>
      </c>
    </row>
    <row r="418" spans="1:15" x14ac:dyDescent="0.25">
      <c r="A418" s="8">
        <f t="shared" si="103"/>
        <v>322</v>
      </c>
      <c r="B418" s="9" t="str">
        <f t="shared" si="99"/>
        <v xml:space="preserve"> </v>
      </c>
      <c r="C418" s="45" t="str">
        <f t="shared" si="100"/>
        <v xml:space="preserve">  </v>
      </c>
      <c r="D418" s="45" t="str">
        <f t="shared" si="101"/>
        <v xml:space="preserve">  </v>
      </c>
      <c r="E418" s="39"/>
      <c r="F418" s="40"/>
      <c r="G418" s="41"/>
      <c r="H418" s="42">
        <v>322</v>
      </c>
      <c r="I418" s="43"/>
      <c r="J418" s="43"/>
      <c r="K418" s="44" t="s">
        <v>72</v>
      </c>
      <c r="L418" s="109">
        <f>SUM(L419:L440)</f>
        <v>0</v>
      </c>
      <c r="M418" s="109">
        <f>SUM(M419:M440)</f>
        <v>0</v>
      </c>
      <c r="N418" s="109">
        <f>SUM(N419:N440)</f>
        <v>0</v>
      </c>
      <c r="O418" s="18"/>
    </row>
    <row r="419" spans="1:15" ht="25.5" x14ac:dyDescent="0.25">
      <c r="A419" s="8">
        <f t="shared" si="103"/>
        <v>3221</v>
      </c>
      <c r="B419" s="9">
        <f t="shared" si="99"/>
        <v>32</v>
      </c>
      <c r="C419" s="45" t="str">
        <f t="shared" si="100"/>
        <v>092</v>
      </c>
      <c r="D419" s="45" t="str">
        <f t="shared" si="101"/>
        <v>0922</v>
      </c>
      <c r="E419" s="39" t="s">
        <v>137</v>
      </c>
      <c r="F419" s="40">
        <v>32</v>
      </c>
      <c r="G419" s="41">
        <v>32</v>
      </c>
      <c r="H419" s="42">
        <v>3221</v>
      </c>
      <c r="I419" s="46">
        <v>1184</v>
      </c>
      <c r="J419" s="46">
        <v>1184</v>
      </c>
      <c r="K419" s="44" t="s">
        <v>73</v>
      </c>
      <c r="L419" s="202"/>
      <c r="M419" s="202"/>
      <c r="N419" s="202"/>
      <c r="O419" s="76">
        <v>3210</v>
      </c>
    </row>
    <row r="420" spans="1:15" ht="17.25" customHeight="1" x14ac:dyDescent="0.25">
      <c r="A420" s="8">
        <f t="shared" si="103"/>
        <v>3221</v>
      </c>
      <c r="B420" s="9">
        <f t="shared" si="99"/>
        <v>49</v>
      </c>
      <c r="C420" s="45" t="str">
        <f t="shared" si="100"/>
        <v>092</v>
      </c>
      <c r="D420" s="45" t="str">
        <f t="shared" si="101"/>
        <v>0922</v>
      </c>
      <c r="E420" s="39" t="s">
        <v>137</v>
      </c>
      <c r="F420" s="40">
        <v>32</v>
      </c>
      <c r="G420" s="74">
        <v>49</v>
      </c>
      <c r="H420" s="42">
        <v>3221</v>
      </c>
      <c r="I420" s="46">
        <v>1185</v>
      </c>
      <c r="J420" s="46">
        <v>1185</v>
      </c>
      <c r="K420" s="44" t="s">
        <v>73</v>
      </c>
      <c r="L420" s="202"/>
      <c r="M420" s="202"/>
      <c r="N420" s="202"/>
      <c r="O420" s="77">
        <v>4910</v>
      </c>
    </row>
    <row r="421" spans="1:15" ht="17.25" customHeight="1" x14ac:dyDescent="0.25">
      <c r="A421" s="8">
        <f t="shared" si="103"/>
        <v>3221</v>
      </c>
      <c r="B421" s="9">
        <f t="shared" si="99"/>
        <v>54</v>
      </c>
      <c r="C421" s="45" t="str">
        <f>IF(I421&gt;0,LEFT(E421,3),"  ")</f>
        <v>092</v>
      </c>
      <c r="D421" s="45" t="str">
        <f>IF(I421&gt;0,LEFT(E421,4),"  ")</f>
        <v>0922</v>
      </c>
      <c r="E421" s="39" t="s">
        <v>137</v>
      </c>
      <c r="F421" s="40">
        <v>32</v>
      </c>
      <c r="G421" s="74">
        <v>54</v>
      </c>
      <c r="H421" s="42">
        <v>3221</v>
      </c>
      <c r="I421" s="46">
        <v>1186</v>
      </c>
      <c r="J421" s="46">
        <v>1186</v>
      </c>
      <c r="K421" s="44" t="s">
        <v>73</v>
      </c>
      <c r="L421" s="202"/>
      <c r="M421" s="202"/>
      <c r="N421" s="202"/>
      <c r="O421" s="77">
        <v>5410</v>
      </c>
    </row>
    <row r="422" spans="1:15" ht="17.25" customHeight="1" x14ac:dyDescent="0.25">
      <c r="A422" s="8">
        <f t="shared" si="103"/>
        <v>3221</v>
      </c>
      <c r="B422" s="9">
        <f t="shared" si="99"/>
        <v>62</v>
      </c>
      <c r="C422" s="45" t="str">
        <f t="shared" ref="C422" si="111">IF(I422&gt;0,LEFT(E422,3),"  ")</f>
        <v>092</v>
      </c>
      <c r="D422" s="45" t="str">
        <f t="shared" ref="D422" si="112">IF(I422&gt;0,LEFT(E422,4),"  ")</f>
        <v>0922</v>
      </c>
      <c r="E422" s="39" t="s">
        <v>137</v>
      </c>
      <c r="F422" s="40">
        <v>32</v>
      </c>
      <c r="G422" s="74">
        <v>62</v>
      </c>
      <c r="H422" s="42">
        <v>3221</v>
      </c>
      <c r="I422" s="46">
        <v>1187</v>
      </c>
      <c r="J422" s="46">
        <v>1187</v>
      </c>
      <c r="K422" s="44" t="s">
        <v>73</v>
      </c>
      <c r="L422" s="202"/>
      <c r="M422" s="202"/>
      <c r="N422" s="202"/>
      <c r="O422" s="77">
        <v>6210</v>
      </c>
    </row>
    <row r="423" spans="1:15" x14ac:dyDescent="0.25">
      <c r="A423" s="8">
        <f t="shared" si="103"/>
        <v>3222</v>
      </c>
      <c r="B423" s="9">
        <f t="shared" si="99"/>
        <v>32</v>
      </c>
      <c r="C423" s="45" t="str">
        <f t="shared" si="100"/>
        <v>092</v>
      </c>
      <c r="D423" s="45" t="str">
        <f t="shared" si="101"/>
        <v>0922</v>
      </c>
      <c r="E423" s="39" t="s">
        <v>137</v>
      </c>
      <c r="F423" s="40">
        <v>32</v>
      </c>
      <c r="G423" s="41">
        <v>32</v>
      </c>
      <c r="H423" s="42">
        <v>3222</v>
      </c>
      <c r="I423" s="46">
        <v>1188</v>
      </c>
      <c r="J423" s="46">
        <v>1188</v>
      </c>
      <c r="K423" s="44" t="s">
        <v>118</v>
      </c>
      <c r="L423" s="202"/>
      <c r="M423" s="202"/>
      <c r="N423" s="202"/>
      <c r="O423" s="76">
        <v>3210</v>
      </c>
    </row>
    <row r="424" spans="1:15" ht="17.25" customHeight="1" x14ac:dyDescent="0.25">
      <c r="A424" s="8">
        <f t="shared" si="103"/>
        <v>3222</v>
      </c>
      <c r="B424" s="9">
        <f t="shared" si="99"/>
        <v>49</v>
      </c>
      <c r="C424" s="45" t="str">
        <f t="shared" si="100"/>
        <v>092</v>
      </c>
      <c r="D424" s="45" t="str">
        <f t="shared" si="101"/>
        <v>0922</v>
      </c>
      <c r="E424" s="39" t="s">
        <v>137</v>
      </c>
      <c r="F424" s="40">
        <v>32</v>
      </c>
      <c r="G424" s="74">
        <v>49</v>
      </c>
      <c r="H424" s="42">
        <v>3222</v>
      </c>
      <c r="I424" s="46">
        <v>1189</v>
      </c>
      <c r="J424" s="46">
        <v>1189</v>
      </c>
      <c r="K424" s="44" t="s">
        <v>118</v>
      </c>
      <c r="L424" s="202"/>
      <c r="M424" s="202"/>
      <c r="N424" s="202"/>
      <c r="O424" s="77">
        <v>4910</v>
      </c>
    </row>
    <row r="425" spans="1:15" ht="17.25" customHeight="1" x14ac:dyDescent="0.25">
      <c r="A425" s="8">
        <f t="shared" si="103"/>
        <v>3222</v>
      </c>
      <c r="B425" s="9">
        <f t="shared" si="99"/>
        <v>54</v>
      </c>
      <c r="C425" s="45" t="str">
        <f>IF(I425&gt;0,LEFT(E425,3),"  ")</f>
        <v>092</v>
      </c>
      <c r="D425" s="45" t="str">
        <f>IF(I425&gt;0,LEFT(E425,4),"  ")</f>
        <v>0922</v>
      </c>
      <c r="E425" s="39" t="s">
        <v>137</v>
      </c>
      <c r="F425" s="40">
        <v>32</v>
      </c>
      <c r="G425" s="74">
        <v>54</v>
      </c>
      <c r="H425" s="42">
        <v>3222</v>
      </c>
      <c r="I425" s="46">
        <v>1190</v>
      </c>
      <c r="J425" s="46">
        <v>1190</v>
      </c>
      <c r="K425" s="44" t="s">
        <v>118</v>
      </c>
      <c r="L425" s="202"/>
      <c r="M425" s="202"/>
      <c r="N425" s="202"/>
      <c r="O425" s="77">
        <v>5410</v>
      </c>
    </row>
    <row r="426" spans="1:15" ht="17.25" customHeight="1" x14ac:dyDescent="0.25">
      <c r="A426" s="8">
        <f t="shared" si="103"/>
        <v>3222</v>
      </c>
      <c r="B426" s="9">
        <f t="shared" si="99"/>
        <v>62</v>
      </c>
      <c r="C426" s="45" t="str">
        <f>IF(I426&gt;0,LEFT(E426,3),"  ")</f>
        <v>092</v>
      </c>
      <c r="D426" s="45" t="str">
        <f>IF(I426&gt;0,LEFT(E426,4),"  ")</f>
        <v>0922</v>
      </c>
      <c r="E426" s="39" t="s">
        <v>137</v>
      </c>
      <c r="F426" s="40">
        <v>32</v>
      </c>
      <c r="G426" s="74">
        <v>62</v>
      </c>
      <c r="H426" s="42">
        <v>3222</v>
      </c>
      <c r="I426" s="181">
        <v>1744</v>
      </c>
      <c r="J426" s="46">
        <v>1190</v>
      </c>
      <c r="K426" s="44" t="s">
        <v>118</v>
      </c>
      <c r="L426" s="202"/>
      <c r="M426" s="202"/>
      <c r="N426" s="202"/>
      <c r="O426" s="77">
        <v>6210</v>
      </c>
    </row>
    <row r="427" spans="1:15" x14ac:dyDescent="0.25">
      <c r="A427" s="8">
        <f t="shared" si="103"/>
        <v>3223</v>
      </c>
      <c r="B427" s="9">
        <f t="shared" si="99"/>
        <v>32</v>
      </c>
      <c r="C427" s="45" t="str">
        <f t="shared" si="100"/>
        <v>092</v>
      </c>
      <c r="D427" s="45" t="str">
        <f t="shared" si="101"/>
        <v>0922</v>
      </c>
      <c r="E427" s="39" t="s">
        <v>137</v>
      </c>
      <c r="F427" s="40">
        <v>32</v>
      </c>
      <c r="G427" s="41">
        <v>32</v>
      </c>
      <c r="H427" s="42">
        <v>3223</v>
      </c>
      <c r="I427" s="46">
        <v>1191</v>
      </c>
      <c r="J427" s="46">
        <v>1191</v>
      </c>
      <c r="K427" s="44" t="s">
        <v>74</v>
      </c>
      <c r="L427" s="202"/>
      <c r="M427" s="202"/>
      <c r="N427" s="202"/>
      <c r="O427" s="76">
        <v>3210</v>
      </c>
    </row>
    <row r="428" spans="1:15" ht="17.25" customHeight="1" x14ac:dyDescent="0.25">
      <c r="A428" s="8">
        <f t="shared" si="103"/>
        <v>3223</v>
      </c>
      <c r="B428" s="9">
        <f t="shared" si="99"/>
        <v>49</v>
      </c>
      <c r="C428" s="45" t="str">
        <f t="shared" si="100"/>
        <v>092</v>
      </c>
      <c r="D428" s="45" t="str">
        <f t="shared" si="101"/>
        <v>0922</v>
      </c>
      <c r="E428" s="39" t="s">
        <v>137</v>
      </c>
      <c r="F428" s="40">
        <v>32</v>
      </c>
      <c r="G428" s="74">
        <v>49</v>
      </c>
      <c r="H428" s="42">
        <v>3223</v>
      </c>
      <c r="I428" s="46">
        <v>1192</v>
      </c>
      <c r="J428" s="46">
        <v>1192</v>
      </c>
      <c r="K428" s="44" t="s">
        <v>74</v>
      </c>
      <c r="L428" s="202"/>
      <c r="M428" s="202"/>
      <c r="N428" s="202"/>
      <c r="O428" s="77">
        <v>4910</v>
      </c>
    </row>
    <row r="429" spans="1:15" ht="17.25" customHeight="1" x14ac:dyDescent="0.25">
      <c r="A429" s="8">
        <f t="shared" ref="A429" si="113">H429</f>
        <v>3223</v>
      </c>
      <c r="B429" s="9">
        <f t="shared" ref="B429" si="114">IF(J429&gt;0,G429," ")</f>
        <v>54</v>
      </c>
      <c r="C429" s="45" t="str">
        <f t="shared" ref="C429" si="115">IF(I429&gt;0,LEFT(E429,3),"  ")</f>
        <v>092</v>
      </c>
      <c r="D429" s="45" t="str">
        <f t="shared" ref="D429" si="116">IF(I429&gt;0,LEFT(E429,4),"  ")</f>
        <v>0922</v>
      </c>
      <c r="E429" s="39" t="s">
        <v>137</v>
      </c>
      <c r="F429" s="40">
        <v>32</v>
      </c>
      <c r="G429" s="74">
        <v>54</v>
      </c>
      <c r="H429" s="42">
        <v>3223</v>
      </c>
      <c r="I429" s="181">
        <v>7029</v>
      </c>
      <c r="J429" s="46">
        <v>1192</v>
      </c>
      <c r="K429" s="44" t="s">
        <v>74</v>
      </c>
      <c r="L429" s="202"/>
      <c r="M429" s="202"/>
      <c r="N429" s="202"/>
      <c r="O429" s="77">
        <v>5410</v>
      </c>
    </row>
    <row r="430" spans="1:15" ht="25.5" x14ac:dyDescent="0.25">
      <c r="A430" s="8">
        <f t="shared" si="103"/>
        <v>3224</v>
      </c>
      <c r="B430" s="9">
        <f t="shared" si="99"/>
        <v>32</v>
      </c>
      <c r="C430" s="45" t="str">
        <f t="shared" si="100"/>
        <v>092</v>
      </c>
      <c r="D430" s="45" t="str">
        <f t="shared" si="101"/>
        <v>0922</v>
      </c>
      <c r="E430" s="39" t="s">
        <v>137</v>
      </c>
      <c r="F430" s="40">
        <v>32</v>
      </c>
      <c r="G430" s="41">
        <v>32</v>
      </c>
      <c r="H430" s="42">
        <v>3224</v>
      </c>
      <c r="I430" s="46">
        <v>1193</v>
      </c>
      <c r="J430" s="46">
        <v>1193</v>
      </c>
      <c r="K430" s="44" t="s">
        <v>85</v>
      </c>
      <c r="L430" s="202"/>
      <c r="M430" s="202"/>
      <c r="N430" s="202"/>
      <c r="O430" s="76">
        <v>3210</v>
      </c>
    </row>
    <row r="431" spans="1:15" ht="17.25" customHeight="1" x14ac:dyDescent="0.25">
      <c r="A431" s="8">
        <f t="shared" si="103"/>
        <v>3224</v>
      </c>
      <c r="B431" s="9">
        <f t="shared" si="99"/>
        <v>49</v>
      </c>
      <c r="C431" s="45" t="str">
        <f t="shared" si="100"/>
        <v>092</v>
      </c>
      <c r="D431" s="45" t="str">
        <f t="shared" si="101"/>
        <v>0922</v>
      </c>
      <c r="E431" s="39" t="s">
        <v>137</v>
      </c>
      <c r="F431" s="40">
        <v>32</v>
      </c>
      <c r="G431" s="74">
        <v>49</v>
      </c>
      <c r="H431" s="42">
        <v>3224</v>
      </c>
      <c r="I431" s="46">
        <v>1194</v>
      </c>
      <c r="J431" s="46">
        <v>1194</v>
      </c>
      <c r="K431" s="44" t="s">
        <v>85</v>
      </c>
      <c r="L431" s="202"/>
      <c r="M431" s="202"/>
      <c r="N431" s="202"/>
      <c r="O431" s="77">
        <v>4910</v>
      </c>
    </row>
    <row r="432" spans="1:15" ht="17.25" customHeight="1" x14ac:dyDescent="0.25">
      <c r="A432" s="8">
        <f t="shared" si="103"/>
        <v>3224</v>
      </c>
      <c r="B432" s="9">
        <f t="shared" si="99"/>
        <v>54</v>
      </c>
      <c r="C432" s="45" t="str">
        <f>IF(I432&gt;0,LEFT(E432,3),"  ")</f>
        <v>092</v>
      </c>
      <c r="D432" s="45" t="str">
        <f>IF(I432&gt;0,LEFT(E432,4),"  ")</f>
        <v>0922</v>
      </c>
      <c r="E432" s="39" t="s">
        <v>137</v>
      </c>
      <c r="F432" s="40">
        <v>32</v>
      </c>
      <c r="G432" s="74">
        <v>54</v>
      </c>
      <c r="H432" s="42">
        <v>3224</v>
      </c>
      <c r="I432" s="46">
        <v>1195</v>
      </c>
      <c r="J432" s="46">
        <v>1195</v>
      </c>
      <c r="K432" s="44" t="s">
        <v>85</v>
      </c>
      <c r="L432" s="202"/>
      <c r="M432" s="202"/>
      <c r="N432" s="202"/>
      <c r="O432" s="77">
        <v>5410</v>
      </c>
    </row>
    <row r="433" spans="1:15" x14ac:dyDescent="0.25">
      <c r="A433" s="8">
        <f t="shared" si="103"/>
        <v>3225</v>
      </c>
      <c r="B433" s="9">
        <f t="shared" si="99"/>
        <v>32</v>
      </c>
      <c r="C433" s="45" t="str">
        <f t="shared" si="100"/>
        <v>092</v>
      </c>
      <c r="D433" s="45" t="str">
        <f t="shared" si="101"/>
        <v>0922</v>
      </c>
      <c r="E433" s="39" t="s">
        <v>137</v>
      </c>
      <c r="F433" s="40">
        <v>32</v>
      </c>
      <c r="G433" s="41">
        <v>32</v>
      </c>
      <c r="H433" s="42">
        <v>3225</v>
      </c>
      <c r="I433" s="46">
        <v>1196</v>
      </c>
      <c r="J433" s="46">
        <v>1196</v>
      </c>
      <c r="K433" s="44" t="s">
        <v>75</v>
      </c>
      <c r="L433" s="202"/>
      <c r="M433" s="202"/>
      <c r="N433" s="202"/>
      <c r="O433" s="76">
        <v>3210</v>
      </c>
    </row>
    <row r="434" spans="1:15" ht="17.25" customHeight="1" x14ac:dyDescent="0.25">
      <c r="A434" s="8">
        <f t="shared" si="103"/>
        <v>3225</v>
      </c>
      <c r="B434" s="9">
        <f t="shared" si="99"/>
        <v>49</v>
      </c>
      <c r="C434" s="45" t="str">
        <f t="shared" si="100"/>
        <v>092</v>
      </c>
      <c r="D434" s="45" t="str">
        <f t="shared" si="101"/>
        <v>0922</v>
      </c>
      <c r="E434" s="39" t="s">
        <v>137</v>
      </c>
      <c r="F434" s="40">
        <v>32</v>
      </c>
      <c r="G434" s="74">
        <v>49</v>
      </c>
      <c r="H434" s="42">
        <v>3225</v>
      </c>
      <c r="I434" s="46">
        <v>1197</v>
      </c>
      <c r="J434" s="46">
        <v>1197</v>
      </c>
      <c r="K434" s="44" t="s">
        <v>75</v>
      </c>
      <c r="L434" s="202"/>
      <c r="M434" s="202"/>
      <c r="N434" s="202"/>
      <c r="O434" s="77">
        <v>4910</v>
      </c>
    </row>
    <row r="435" spans="1:15" ht="17.25" customHeight="1" x14ac:dyDescent="0.25">
      <c r="A435" s="8">
        <f t="shared" si="103"/>
        <v>3225</v>
      </c>
      <c r="B435" s="9">
        <f t="shared" si="99"/>
        <v>54</v>
      </c>
      <c r="C435" s="45" t="str">
        <f>IF(I435&gt;0,LEFT(E435,3),"  ")</f>
        <v>092</v>
      </c>
      <c r="D435" s="45" t="str">
        <f>IF(I435&gt;0,LEFT(E435,4),"  ")</f>
        <v>0922</v>
      </c>
      <c r="E435" s="39" t="s">
        <v>137</v>
      </c>
      <c r="F435" s="40">
        <v>32</v>
      </c>
      <c r="G435" s="74">
        <v>54</v>
      </c>
      <c r="H435" s="42">
        <v>3225</v>
      </c>
      <c r="I435" s="46">
        <v>1198</v>
      </c>
      <c r="J435" s="46">
        <v>1198</v>
      </c>
      <c r="K435" s="44" t="s">
        <v>75</v>
      </c>
      <c r="L435" s="202"/>
      <c r="M435" s="202"/>
      <c r="N435" s="202"/>
      <c r="O435" s="77">
        <v>5410</v>
      </c>
    </row>
    <row r="436" spans="1:15" ht="17.25" customHeight="1" x14ac:dyDescent="0.25">
      <c r="A436" s="8">
        <f t="shared" si="103"/>
        <v>3225</v>
      </c>
      <c r="B436" s="9">
        <f t="shared" si="99"/>
        <v>62</v>
      </c>
      <c r="C436" s="45" t="str">
        <f t="shared" ref="C436" si="117">IF(I436&gt;0,LEFT(E436,3),"  ")</f>
        <v>092</v>
      </c>
      <c r="D436" s="45" t="str">
        <f t="shared" ref="D436" si="118">IF(I436&gt;0,LEFT(E436,4),"  ")</f>
        <v>0922</v>
      </c>
      <c r="E436" s="39" t="s">
        <v>137</v>
      </c>
      <c r="F436" s="40">
        <v>32</v>
      </c>
      <c r="G436" s="74">
        <v>62</v>
      </c>
      <c r="H436" s="42">
        <v>3225</v>
      </c>
      <c r="I436" s="46">
        <v>1199</v>
      </c>
      <c r="J436" s="46">
        <v>1199</v>
      </c>
      <c r="K436" s="44" t="s">
        <v>75</v>
      </c>
      <c r="L436" s="202"/>
      <c r="M436" s="202"/>
      <c r="N436" s="202"/>
      <c r="O436" s="77">
        <v>6210</v>
      </c>
    </row>
    <row r="437" spans="1:15" ht="25.5" x14ac:dyDescent="0.25">
      <c r="A437" s="8">
        <f t="shared" si="103"/>
        <v>3227</v>
      </c>
      <c r="B437" s="9">
        <f t="shared" si="99"/>
        <v>32</v>
      </c>
      <c r="C437" s="45" t="str">
        <f t="shared" si="100"/>
        <v>092</v>
      </c>
      <c r="D437" s="45" t="str">
        <f t="shared" si="101"/>
        <v>0922</v>
      </c>
      <c r="E437" s="39" t="s">
        <v>137</v>
      </c>
      <c r="F437" s="40">
        <v>32</v>
      </c>
      <c r="G437" s="41">
        <v>32</v>
      </c>
      <c r="H437" s="42">
        <v>3227</v>
      </c>
      <c r="I437" s="46">
        <v>1200</v>
      </c>
      <c r="J437" s="46">
        <v>1200</v>
      </c>
      <c r="K437" s="44" t="s">
        <v>103</v>
      </c>
      <c r="L437" s="202"/>
      <c r="M437" s="202"/>
      <c r="N437" s="202"/>
      <c r="O437" s="76">
        <v>3210</v>
      </c>
    </row>
    <row r="438" spans="1:15" ht="17.25" customHeight="1" x14ac:dyDescent="0.25">
      <c r="A438" s="8">
        <f>H438</f>
        <v>3227</v>
      </c>
      <c r="B438" s="9">
        <f t="shared" si="99"/>
        <v>49</v>
      </c>
      <c r="C438" s="45" t="str">
        <f t="shared" si="100"/>
        <v>092</v>
      </c>
      <c r="D438" s="45" t="str">
        <f t="shared" si="101"/>
        <v>0922</v>
      </c>
      <c r="E438" s="39" t="s">
        <v>137</v>
      </c>
      <c r="F438" s="40">
        <v>32</v>
      </c>
      <c r="G438" s="74">
        <v>49</v>
      </c>
      <c r="H438" s="42">
        <v>3227</v>
      </c>
      <c r="I438" s="46">
        <v>1201</v>
      </c>
      <c r="J438" s="46">
        <v>1201</v>
      </c>
      <c r="K438" s="44" t="s">
        <v>103</v>
      </c>
      <c r="L438" s="202"/>
      <c r="M438" s="202"/>
      <c r="N438" s="202"/>
      <c r="O438" s="77">
        <v>4910</v>
      </c>
    </row>
    <row r="439" spans="1:15" ht="17.25" customHeight="1" x14ac:dyDescent="0.25">
      <c r="A439" s="8">
        <f t="shared" ref="A439" si="119">H439</f>
        <v>3227</v>
      </c>
      <c r="B439" s="9">
        <f t="shared" si="99"/>
        <v>54</v>
      </c>
      <c r="C439" s="45" t="str">
        <f t="shared" si="100"/>
        <v>092</v>
      </c>
      <c r="D439" s="45" t="str">
        <f t="shared" si="101"/>
        <v>0922</v>
      </c>
      <c r="E439" s="39" t="s">
        <v>137</v>
      </c>
      <c r="F439" s="40">
        <v>32</v>
      </c>
      <c r="G439" s="74">
        <v>54</v>
      </c>
      <c r="H439" s="42">
        <v>3227</v>
      </c>
      <c r="I439" s="181">
        <v>7030</v>
      </c>
      <c r="J439" s="46">
        <v>1192</v>
      </c>
      <c r="K439" s="44" t="s">
        <v>103</v>
      </c>
      <c r="L439" s="202"/>
      <c r="M439" s="202"/>
      <c r="N439" s="202"/>
      <c r="O439" s="77">
        <v>5410</v>
      </c>
    </row>
    <row r="440" spans="1:15" ht="17.25" customHeight="1" x14ac:dyDescent="0.25">
      <c r="A440" s="8">
        <f t="shared" si="103"/>
        <v>3227</v>
      </c>
      <c r="B440" s="9">
        <f t="shared" si="99"/>
        <v>62</v>
      </c>
      <c r="C440" s="45" t="str">
        <f>IF(I440&gt;0,LEFT(E440,3),"  ")</f>
        <v>092</v>
      </c>
      <c r="D440" s="45" t="str">
        <f>IF(I440&gt;0,LEFT(E440,4),"  ")</f>
        <v>0922</v>
      </c>
      <c r="E440" s="39" t="s">
        <v>137</v>
      </c>
      <c r="F440" s="40">
        <v>32</v>
      </c>
      <c r="G440" s="74">
        <v>62</v>
      </c>
      <c r="H440" s="42">
        <v>3227</v>
      </c>
      <c r="I440" s="46">
        <v>1202</v>
      </c>
      <c r="J440" s="46">
        <v>1202</v>
      </c>
      <c r="K440" s="44" t="s">
        <v>103</v>
      </c>
      <c r="L440" s="202"/>
      <c r="M440" s="202"/>
      <c r="N440" s="202"/>
      <c r="O440" s="77">
        <v>6210</v>
      </c>
    </row>
    <row r="441" spans="1:15" x14ac:dyDescent="0.25">
      <c r="A441" s="8">
        <f t="shared" si="103"/>
        <v>323</v>
      </c>
      <c r="B441" s="9" t="str">
        <f t="shared" si="99"/>
        <v xml:space="preserve"> </v>
      </c>
      <c r="C441" s="45" t="str">
        <f t="shared" si="100"/>
        <v xml:space="preserve">  </v>
      </c>
      <c r="D441" s="45" t="str">
        <f t="shared" si="101"/>
        <v xml:space="preserve">  </v>
      </c>
      <c r="E441" s="39"/>
      <c r="F441" s="40"/>
      <c r="G441" s="41"/>
      <c r="H441" s="42">
        <v>323</v>
      </c>
      <c r="I441" s="43"/>
      <c r="J441" s="43"/>
      <c r="K441" s="44" t="s">
        <v>51</v>
      </c>
      <c r="L441" s="109">
        <f>SUM(L442:L468)</f>
        <v>0</v>
      </c>
      <c r="M441" s="109">
        <f>SUM(M442:M468)</f>
        <v>0</v>
      </c>
      <c r="N441" s="109">
        <f>SUM(N442:N468)</f>
        <v>0</v>
      </c>
      <c r="O441" s="18"/>
    </row>
    <row r="442" spans="1:15" x14ac:dyDescent="0.25">
      <c r="A442" s="8">
        <f t="shared" si="103"/>
        <v>3231</v>
      </c>
      <c r="B442" s="9">
        <f t="shared" si="99"/>
        <v>32</v>
      </c>
      <c r="C442" s="45" t="str">
        <f t="shared" si="100"/>
        <v>092</v>
      </c>
      <c r="D442" s="45" t="str">
        <f t="shared" si="101"/>
        <v>0922</v>
      </c>
      <c r="E442" s="39" t="s">
        <v>137</v>
      </c>
      <c r="F442" s="40">
        <v>32</v>
      </c>
      <c r="G442" s="41">
        <v>32</v>
      </c>
      <c r="H442" s="42">
        <v>3231</v>
      </c>
      <c r="I442" s="46">
        <v>1203</v>
      </c>
      <c r="J442" s="46">
        <v>1203</v>
      </c>
      <c r="K442" s="44" t="s">
        <v>52</v>
      </c>
      <c r="L442" s="202"/>
      <c r="M442" s="202"/>
      <c r="N442" s="202"/>
      <c r="O442" s="76">
        <v>3210</v>
      </c>
    </row>
    <row r="443" spans="1:15" ht="17.25" customHeight="1" x14ac:dyDescent="0.25">
      <c r="A443" s="8">
        <f t="shared" si="103"/>
        <v>3231</v>
      </c>
      <c r="B443" s="9">
        <f t="shared" si="99"/>
        <v>49</v>
      </c>
      <c r="C443" s="45" t="str">
        <f t="shared" si="100"/>
        <v>092</v>
      </c>
      <c r="D443" s="45" t="str">
        <f t="shared" si="101"/>
        <v>0922</v>
      </c>
      <c r="E443" s="39" t="s">
        <v>137</v>
      </c>
      <c r="F443" s="40">
        <v>32</v>
      </c>
      <c r="G443" s="74">
        <v>49</v>
      </c>
      <c r="H443" s="42">
        <v>3231</v>
      </c>
      <c r="I443" s="46">
        <v>1204</v>
      </c>
      <c r="J443" s="46">
        <v>1204</v>
      </c>
      <c r="K443" s="44" t="s">
        <v>52</v>
      </c>
      <c r="L443" s="202"/>
      <c r="M443" s="202"/>
      <c r="N443" s="202"/>
      <c r="O443" s="77">
        <v>4910</v>
      </c>
    </row>
    <row r="444" spans="1:15" ht="17.25" customHeight="1" x14ac:dyDescent="0.25">
      <c r="A444" s="8">
        <f t="shared" si="103"/>
        <v>3231</v>
      </c>
      <c r="B444" s="9">
        <f t="shared" si="99"/>
        <v>54</v>
      </c>
      <c r="C444" s="45" t="str">
        <f>IF(I444&gt;0,LEFT(E444,3),"  ")</f>
        <v>092</v>
      </c>
      <c r="D444" s="45" t="str">
        <f>IF(I444&gt;0,LEFT(E444,4),"  ")</f>
        <v>0922</v>
      </c>
      <c r="E444" s="39" t="s">
        <v>137</v>
      </c>
      <c r="F444" s="40">
        <v>32</v>
      </c>
      <c r="G444" s="74">
        <v>54</v>
      </c>
      <c r="H444" s="42">
        <v>3231</v>
      </c>
      <c r="I444" s="46">
        <v>1205</v>
      </c>
      <c r="J444" s="46">
        <v>1205</v>
      </c>
      <c r="K444" s="44" t="s">
        <v>52</v>
      </c>
      <c r="L444" s="202"/>
      <c r="M444" s="202"/>
      <c r="N444" s="202"/>
      <c r="O444" s="77">
        <v>5410</v>
      </c>
    </row>
    <row r="445" spans="1:15" ht="25.5" x14ac:dyDescent="0.25">
      <c r="A445" s="8">
        <f t="shared" si="103"/>
        <v>3232</v>
      </c>
      <c r="B445" s="9">
        <f t="shared" si="99"/>
        <v>32</v>
      </c>
      <c r="C445" s="45" t="str">
        <f t="shared" si="100"/>
        <v>092</v>
      </c>
      <c r="D445" s="45" t="str">
        <f t="shared" si="101"/>
        <v>0922</v>
      </c>
      <c r="E445" s="39" t="s">
        <v>137</v>
      </c>
      <c r="F445" s="40">
        <v>32</v>
      </c>
      <c r="G445" s="41">
        <v>32</v>
      </c>
      <c r="H445" s="42">
        <v>3232</v>
      </c>
      <c r="I445" s="46">
        <v>1206</v>
      </c>
      <c r="J445" s="46">
        <v>1206</v>
      </c>
      <c r="K445" s="44" t="s">
        <v>91</v>
      </c>
      <c r="L445" s="202"/>
      <c r="M445" s="202"/>
      <c r="N445" s="202"/>
      <c r="O445" s="76">
        <v>3210</v>
      </c>
    </row>
    <row r="446" spans="1:15" ht="17.25" customHeight="1" x14ac:dyDescent="0.25">
      <c r="A446" s="8">
        <f t="shared" si="103"/>
        <v>3232</v>
      </c>
      <c r="B446" s="9">
        <f t="shared" si="99"/>
        <v>49</v>
      </c>
      <c r="C446" s="45" t="str">
        <f t="shared" si="100"/>
        <v>092</v>
      </c>
      <c r="D446" s="45" t="str">
        <f t="shared" si="101"/>
        <v>0922</v>
      </c>
      <c r="E446" s="39" t="s">
        <v>137</v>
      </c>
      <c r="F446" s="40">
        <v>32</v>
      </c>
      <c r="G446" s="74">
        <v>49</v>
      </c>
      <c r="H446" s="42">
        <v>3232</v>
      </c>
      <c r="I446" s="46">
        <v>1207</v>
      </c>
      <c r="J446" s="46">
        <v>1207</v>
      </c>
      <c r="K446" s="44" t="s">
        <v>91</v>
      </c>
      <c r="L446" s="202"/>
      <c r="M446" s="202"/>
      <c r="N446" s="202"/>
      <c r="O446" s="77">
        <v>4910</v>
      </c>
    </row>
    <row r="447" spans="1:15" ht="17.25" customHeight="1" x14ac:dyDescent="0.25">
      <c r="A447" s="8">
        <f t="shared" ref="A447" si="120">H447</f>
        <v>3232</v>
      </c>
      <c r="B447" s="9">
        <f t="shared" ref="B447" si="121">IF(J447&gt;0,G447," ")</f>
        <v>54</v>
      </c>
      <c r="C447" s="45" t="str">
        <f t="shared" ref="C447" si="122">IF(I447&gt;0,LEFT(E447,3),"  ")</f>
        <v>092</v>
      </c>
      <c r="D447" s="45" t="str">
        <f t="shared" ref="D447" si="123">IF(I447&gt;0,LEFT(E447,4),"  ")</f>
        <v>0922</v>
      </c>
      <c r="E447" s="39" t="s">
        <v>137</v>
      </c>
      <c r="F447" s="40">
        <v>32</v>
      </c>
      <c r="G447" s="74">
        <v>54</v>
      </c>
      <c r="H447" s="42">
        <v>3232</v>
      </c>
      <c r="I447" s="181">
        <v>7016</v>
      </c>
      <c r="J447" s="46">
        <v>1207</v>
      </c>
      <c r="K447" s="44" t="s">
        <v>91</v>
      </c>
      <c r="L447" s="202"/>
      <c r="M447" s="202"/>
      <c r="N447" s="202"/>
      <c r="O447" s="77">
        <v>5410</v>
      </c>
    </row>
    <row r="448" spans="1:15" x14ac:dyDescent="0.25">
      <c r="A448" s="8">
        <f t="shared" si="103"/>
        <v>3233</v>
      </c>
      <c r="B448" s="9">
        <f t="shared" ref="B448:B522" si="124">IF(J448&gt;0,G448," ")</f>
        <v>32</v>
      </c>
      <c r="C448" s="45" t="str">
        <f t="shared" si="100"/>
        <v>092</v>
      </c>
      <c r="D448" s="45" t="str">
        <f t="shared" si="101"/>
        <v>0922</v>
      </c>
      <c r="E448" s="39" t="s">
        <v>137</v>
      </c>
      <c r="F448" s="40">
        <v>32</v>
      </c>
      <c r="G448" s="41">
        <v>32</v>
      </c>
      <c r="H448" s="42">
        <v>3233</v>
      </c>
      <c r="I448" s="46">
        <v>1208</v>
      </c>
      <c r="J448" s="46">
        <v>1208</v>
      </c>
      <c r="K448" s="44" t="s">
        <v>53</v>
      </c>
      <c r="L448" s="202"/>
      <c r="M448" s="202"/>
      <c r="N448" s="202"/>
      <c r="O448" s="76">
        <v>3210</v>
      </c>
    </row>
    <row r="449" spans="1:15" ht="17.25" customHeight="1" x14ac:dyDescent="0.25">
      <c r="A449" s="8">
        <f t="shared" si="103"/>
        <v>3233</v>
      </c>
      <c r="B449" s="9">
        <f t="shared" si="124"/>
        <v>49</v>
      </c>
      <c r="C449" s="45" t="str">
        <f t="shared" si="100"/>
        <v>092</v>
      </c>
      <c r="D449" s="45" t="str">
        <f t="shared" si="101"/>
        <v>0922</v>
      </c>
      <c r="E449" s="39" t="s">
        <v>137</v>
      </c>
      <c r="F449" s="40">
        <v>32</v>
      </c>
      <c r="G449" s="74">
        <v>49</v>
      </c>
      <c r="H449" s="42">
        <v>3233</v>
      </c>
      <c r="I449" s="46">
        <v>1209</v>
      </c>
      <c r="J449" s="46">
        <v>1209</v>
      </c>
      <c r="K449" s="44" t="s">
        <v>53</v>
      </c>
      <c r="L449" s="202"/>
      <c r="M449" s="202"/>
      <c r="N449" s="202"/>
      <c r="O449" s="77">
        <v>4910</v>
      </c>
    </row>
    <row r="450" spans="1:15" ht="17.25" customHeight="1" x14ac:dyDescent="0.25">
      <c r="A450" s="8">
        <f t="shared" si="103"/>
        <v>3233</v>
      </c>
      <c r="B450" s="9">
        <f t="shared" si="124"/>
        <v>54</v>
      </c>
      <c r="C450" s="45" t="str">
        <f>IF(I450&gt;0,LEFT(E450,3),"  ")</f>
        <v>092</v>
      </c>
      <c r="D450" s="45" t="str">
        <f>IF(I450&gt;0,LEFT(E450,4),"  ")</f>
        <v>0922</v>
      </c>
      <c r="E450" s="39" t="s">
        <v>137</v>
      </c>
      <c r="F450" s="40">
        <v>32</v>
      </c>
      <c r="G450" s="74">
        <v>54</v>
      </c>
      <c r="H450" s="42">
        <v>3233</v>
      </c>
      <c r="I450" s="46">
        <v>1210</v>
      </c>
      <c r="J450" s="46">
        <v>1210</v>
      </c>
      <c r="K450" s="44" t="s">
        <v>53</v>
      </c>
      <c r="L450" s="202"/>
      <c r="M450" s="202"/>
      <c r="N450" s="202"/>
      <c r="O450" s="77">
        <v>5410</v>
      </c>
    </row>
    <row r="451" spans="1:15" x14ac:dyDescent="0.25">
      <c r="A451" s="8">
        <f t="shared" si="103"/>
        <v>3234</v>
      </c>
      <c r="B451" s="9">
        <f t="shared" si="124"/>
        <v>32</v>
      </c>
      <c r="C451" s="45" t="str">
        <f t="shared" si="100"/>
        <v>092</v>
      </c>
      <c r="D451" s="45" t="str">
        <f t="shared" si="101"/>
        <v>0922</v>
      </c>
      <c r="E451" s="39" t="s">
        <v>137</v>
      </c>
      <c r="F451" s="40">
        <v>32</v>
      </c>
      <c r="G451" s="41">
        <v>32</v>
      </c>
      <c r="H451" s="42">
        <v>3234</v>
      </c>
      <c r="I451" s="46">
        <v>1211</v>
      </c>
      <c r="J451" s="46">
        <v>1211</v>
      </c>
      <c r="K451" s="44" t="s">
        <v>76</v>
      </c>
      <c r="L451" s="202"/>
      <c r="M451" s="202"/>
      <c r="N451" s="202"/>
      <c r="O451" s="76">
        <v>3210</v>
      </c>
    </row>
    <row r="452" spans="1:15" ht="17.25" customHeight="1" x14ac:dyDescent="0.25">
      <c r="A452" s="8">
        <f t="shared" ref="A452:A465" si="125">H452</f>
        <v>3234</v>
      </c>
      <c r="B452" s="9">
        <f t="shared" si="124"/>
        <v>49</v>
      </c>
      <c r="C452" s="45" t="str">
        <f t="shared" si="100"/>
        <v>092</v>
      </c>
      <c r="D452" s="45" t="str">
        <f t="shared" si="101"/>
        <v>0922</v>
      </c>
      <c r="E452" s="39" t="s">
        <v>137</v>
      </c>
      <c r="F452" s="40">
        <v>32</v>
      </c>
      <c r="G452" s="74">
        <v>49</v>
      </c>
      <c r="H452" s="42">
        <v>3234</v>
      </c>
      <c r="I452" s="46">
        <v>1212</v>
      </c>
      <c r="J452" s="46">
        <v>1212</v>
      </c>
      <c r="K452" s="44" t="s">
        <v>76</v>
      </c>
      <c r="L452" s="202"/>
      <c r="M452" s="202"/>
      <c r="N452" s="202"/>
      <c r="O452" s="77">
        <v>4910</v>
      </c>
    </row>
    <row r="453" spans="1:15" x14ac:dyDescent="0.25">
      <c r="A453" s="8">
        <f t="shared" si="125"/>
        <v>3235</v>
      </c>
      <c r="B453" s="9">
        <f t="shared" si="124"/>
        <v>32</v>
      </c>
      <c r="C453" s="45" t="str">
        <f t="shared" si="100"/>
        <v>092</v>
      </c>
      <c r="D453" s="45" t="str">
        <f t="shared" si="101"/>
        <v>0922</v>
      </c>
      <c r="E453" s="39" t="s">
        <v>137</v>
      </c>
      <c r="F453" s="40">
        <v>32</v>
      </c>
      <c r="G453" s="41">
        <v>32</v>
      </c>
      <c r="H453" s="42">
        <v>3235</v>
      </c>
      <c r="I453" s="46">
        <v>1213</v>
      </c>
      <c r="J453" s="46">
        <v>1213</v>
      </c>
      <c r="K453" s="44" t="s">
        <v>54</v>
      </c>
      <c r="L453" s="202"/>
      <c r="M453" s="202"/>
      <c r="N453" s="202"/>
      <c r="O453" s="76">
        <v>3210</v>
      </c>
    </row>
    <row r="454" spans="1:15" ht="17.25" customHeight="1" x14ac:dyDescent="0.25">
      <c r="A454" s="8">
        <f t="shared" si="125"/>
        <v>3235</v>
      </c>
      <c r="B454" s="9">
        <f t="shared" si="124"/>
        <v>49</v>
      </c>
      <c r="C454" s="45" t="str">
        <f t="shared" si="100"/>
        <v>092</v>
      </c>
      <c r="D454" s="45" t="str">
        <f t="shared" si="101"/>
        <v>0922</v>
      </c>
      <c r="E454" s="39" t="s">
        <v>137</v>
      </c>
      <c r="F454" s="40">
        <v>32</v>
      </c>
      <c r="G454" s="74">
        <v>49</v>
      </c>
      <c r="H454" s="42">
        <v>3235</v>
      </c>
      <c r="I454" s="46">
        <v>1214</v>
      </c>
      <c r="J454" s="46">
        <v>1214</v>
      </c>
      <c r="K454" s="44" t="s">
        <v>54</v>
      </c>
      <c r="L454" s="202"/>
      <c r="M454" s="202"/>
      <c r="N454" s="202"/>
      <c r="O454" s="77">
        <v>4910</v>
      </c>
    </row>
    <row r="455" spans="1:15" ht="17.25" customHeight="1" x14ac:dyDescent="0.25">
      <c r="A455" s="8">
        <f t="shared" si="125"/>
        <v>3235</v>
      </c>
      <c r="B455" s="9">
        <f t="shared" si="124"/>
        <v>54</v>
      </c>
      <c r="C455" s="45" t="str">
        <f>IF(I455&gt;0,LEFT(E455,3),"  ")</f>
        <v>092</v>
      </c>
      <c r="D455" s="45" t="str">
        <f>IF(I455&gt;0,LEFT(E455,4),"  ")</f>
        <v>0922</v>
      </c>
      <c r="E455" s="39" t="s">
        <v>137</v>
      </c>
      <c r="F455" s="40">
        <v>32</v>
      </c>
      <c r="G455" s="74">
        <v>54</v>
      </c>
      <c r="H455" s="42">
        <v>3235</v>
      </c>
      <c r="I455" s="46">
        <v>1215</v>
      </c>
      <c r="J455" s="46">
        <v>1215</v>
      </c>
      <c r="K455" s="44" t="s">
        <v>54</v>
      </c>
      <c r="L455" s="202"/>
      <c r="M455" s="202"/>
      <c r="N455" s="202"/>
      <c r="O455" s="77">
        <v>5410</v>
      </c>
    </row>
    <row r="456" spans="1:15" x14ac:dyDescent="0.25">
      <c r="A456" s="8">
        <f t="shared" si="125"/>
        <v>3236</v>
      </c>
      <c r="B456" s="9">
        <f t="shared" si="124"/>
        <v>32</v>
      </c>
      <c r="C456" s="45" t="str">
        <f t="shared" si="100"/>
        <v>092</v>
      </c>
      <c r="D456" s="45" t="str">
        <f t="shared" si="101"/>
        <v>0922</v>
      </c>
      <c r="E456" s="39" t="s">
        <v>137</v>
      </c>
      <c r="F456" s="40">
        <v>32</v>
      </c>
      <c r="G456" s="41">
        <v>32</v>
      </c>
      <c r="H456" s="42">
        <v>3236</v>
      </c>
      <c r="I456" s="46">
        <v>1216</v>
      </c>
      <c r="J456" s="46">
        <v>1216</v>
      </c>
      <c r="K456" s="44" t="s">
        <v>104</v>
      </c>
      <c r="L456" s="202"/>
      <c r="M456" s="202"/>
      <c r="N456" s="202"/>
      <c r="O456" s="76">
        <v>3210</v>
      </c>
    </row>
    <row r="457" spans="1:15" ht="17.25" customHeight="1" x14ac:dyDescent="0.25">
      <c r="A457" s="8">
        <f t="shared" si="125"/>
        <v>3236</v>
      </c>
      <c r="B457" s="9">
        <f t="shared" si="124"/>
        <v>49</v>
      </c>
      <c r="C457" s="45" t="str">
        <f t="shared" si="100"/>
        <v>092</v>
      </c>
      <c r="D457" s="45" t="str">
        <f t="shared" si="101"/>
        <v>0922</v>
      </c>
      <c r="E457" s="39" t="s">
        <v>137</v>
      </c>
      <c r="F457" s="40">
        <v>32</v>
      </c>
      <c r="G457" s="74">
        <v>49</v>
      </c>
      <c r="H457" s="42">
        <v>3236</v>
      </c>
      <c r="I457" s="46">
        <v>1217</v>
      </c>
      <c r="J457" s="46">
        <v>1217</v>
      </c>
      <c r="K457" s="44" t="s">
        <v>104</v>
      </c>
      <c r="L457" s="202"/>
      <c r="M457" s="202"/>
      <c r="N457" s="202"/>
      <c r="O457" s="77">
        <v>4910</v>
      </c>
    </row>
    <row r="458" spans="1:15" x14ac:dyDescent="0.25">
      <c r="A458" s="8">
        <f t="shared" si="125"/>
        <v>3237</v>
      </c>
      <c r="B458" s="9">
        <f t="shared" si="124"/>
        <v>32</v>
      </c>
      <c r="C458" s="45" t="str">
        <f t="shared" si="100"/>
        <v>092</v>
      </c>
      <c r="D458" s="45" t="str">
        <f t="shared" si="101"/>
        <v>0922</v>
      </c>
      <c r="E458" s="39" t="s">
        <v>137</v>
      </c>
      <c r="F458" s="40">
        <v>32</v>
      </c>
      <c r="G458" s="41">
        <v>32</v>
      </c>
      <c r="H458" s="42">
        <v>3237</v>
      </c>
      <c r="I458" s="46">
        <v>1218</v>
      </c>
      <c r="J458" s="46">
        <v>1218</v>
      </c>
      <c r="K458" s="44" t="s">
        <v>55</v>
      </c>
      <c r="L458" s="202"/>
      <c r="M458" s="202"/>
      <c r="N458" s="202"/>
      <c r="O458" s="76">
        <v>3210</v>
      </c>
    </row>
    <row r="459" spans="1:15" ht="17.25" customHeight="1" x14ac:dyDescent="0.25">
      <c r="A459" s="8">
        <f t="shared" si="125"/>
        <v>3237</v>
      </c>
      <c r="B459" s="9">
        <f t="shared" si="124"/>
        <v>49</v>
      </c>
      <c r="C459" s="45" t="str">
        <f t="shared" si="100"/>
        <v>092</v>
      </c>
      <c r="D459" s="45" t="str">
        <f t="shared" si="101"/>
        <v>0922</v>
      </c>
      <c r="E459" s="39" t="s">
        <v>137</v>
      </c>
      <c r="F459" s="40">
        <v>32</v>
      </c>
      <c r="G459" s="74">
        <v>49</v>
      </c>
      <c r="H459" s="42">
        <v>3237</v>
      </c>
      <c r="I459" s="46">
        <v>1219</v>
      </c>
      <c r="J459" s="46">
        <v>1219</v>
      </c>
      <c r="K459" s="44" t="s">
        <v>55</v>
      </c>
      <c r="L459" s="202"/>
      <c r="M459" s="202"/>
      <c r="N459" s="202"/>
      <c r="O459" s="77">
        <v>4910</v>
      </c>
    </row>
    <row r="460" spans="1:15" ht="17.25" customHeight="1" x14ac:dyDescent="0.25">
      <c r="A460" s="8">
        <f t="shared" si="125"/>
        <v>3237</v>
      </c>
      <c r="B460" s="9">
        <f t="shared" si="124"/>
        <v>54</v>
      </c>
      <c r="C460" s="45" t="str">
        <f>IF(I460&gt;0,LEFT(E460,3),"  ")</f>
        <v>092</v>
      </c>
      <c r="D460" s="45" t="str">
        <f>IF(I460&gt;0,LEFT(E460,4),"  ")</f>
        <v>0922</v>
      </c>
      <c r="E460" s="39" t="s">
        <v>137</v>
      </c>
      <c r="F460" s="40">
        <v>32</v>
      </c>
      <c r="G460" s="74">
        <v>54</v>
      </c>
      <c r="H460" s="42">
        <v>3237</v>
      </c>
      <c r="I460" s="46">
        <v>1220</v>
      </c>
      <c r="J460" s="46">
        <v>1220</v>
      </c>
      <c r="K460" s="44" t="s">
        <v>55</v>
      </c>
      <c r="L460" s="202"/>
      <c r="M460" s="202"/>
      <c r="N460" s="202"/>
      <c r="O460" s="77">
        <v>5410</v>
      </c>
    </row>
    <row r="461" spans="1:15" ht="17.25" customHeight="1" x14ac:dyDescent="0.25">
      <c r="A461" s="8">
        <f t="shared" si="125"/>
        <v>3237</v>
      </c>
      <c r="B461" s="9">
        <f t="shared" si="124"/>
        <v>62</v>
      </c>
      <c r="C461" s="45" t="str">
        <f t="shared" ref="C461" si="126">IF(I461&gt;0,LEFT(E461,3),"  ")</f>
        <v>092</v>
      </c>
      <c r="D461" s="45" t="str">
        <f t="shared" ref="D461" si="127">IF(I461&gt;0,LEFT(E461,4),"  ")</f>
        <v>0922</v>
      </c>
      <c r="E461" s="39" t="s">
        <v>137</v>
      </c>
      <c r="F461" s="40">
        <v>32</v>
      </c>
      <c r="G461" s="74">
        <v>62</v>
      </c>
      <c r="H461" s="42">
        <v>3237</v>
      </c>
      <c r="I461" s="46">
        <v>1221</v>
      </c>
      <c r="J461" s="46">
        <v>1221</v>
      </c>
      <c r="K461" s="44" t="s">
        <v>55</v>
      </c>
      <c r="L461" s="202"/>
      <c r="M461" s="202"/>
      <c r="N461" s="202"/>
      <c r="O461" s="77">
        <v>6210</v>
      </c>
    </row>
    <row r="462" spans="1:15" x14ac:dyDescent="0.25">
      <c r="A462" s="8">
        <f t="shared" si="125"/>
        <v>3238</v>
      </c>
      <c r="B462" s="9">
        <f t="shared" si="124"/>
        <v>32</v>
      </c>
      <c r="C462" s="45" t="str">
        <f t="shared" si="100"/>
        <v>092</v>
      </c>
      <c r="D462" s="45" t="str">
        <f t="shared" si="101"/>
        <v>0922</v>
      </c>
      <c r="E462" s="39" t="s">
        <v>137</v>
      </c>
      <c r="F462" s="40">
        <v>32</v>
      </c>
      <c r="G462" s="41">
        <v>32</v>
      </c>
      <c r="H462" s="42">
        <v>3238</v>
      </c>
      <c r="I462" s="46">
        <v>1222</v>
      </c>
      <c r="J462" s="46">
        <v>1222</v>
      </c>
      <c r="K462" s="44" t="s">
        <v>109</v>
      </c>
      <c r="L462" s="202"/>
      <c r="M462" s="202"/>
      <c r="N462" s="202"/>
      <c r="O462" s="76">
        <v>3210</v>
      </c>
    </row>
    <row r="463" spans="1:15" ht="17.25" customHeight="1" x14ac:dyDescent="0.25">
      <c r="A463" s="8">
        <f t="shared" si="125"/>
        <v>3238</v>
      </c>
      <c r="B463" s="9">
        <f t="shared" si="124"/>
        <v>49</v>
      </c>
      <c r="C463" s="45" t="str">
        <f t="shared" si="100"/>
        <v>092</v>
      </c>
      <c r="D463" s="45" t="str">
        <f t="shared" si="101"/>
        <v>0922</v>
      </c>
      <c r="E463" s="39" t="s">
        <v>137</v>
      </c>
      <c r="F463" s="40">
        <v>32</v>
      </c>
      <c r="G463" s="74">
        <v>49</v>
      </c>
      <c r="H463" s="42">
        <v>3238</v>
      </c>
      <c r="I463" s="46">
        <v>1223</v>
      </c>
      <c r="J463" s="46">
        <v>1223</v>
      </c>
      <c r="K463" s="44" t="s">
        <v>109</v>
      </c>
      <c r="L463" s="202"/>
      <c r="M463" s="202"/>
      <c r="N463" s="202"/>
      <c r="O463" s="77">
        <v>4910</v>
      </c>
    </row>
    <row r="464" spans="1:15" x14ac:dyDescent="0.25">
      <c r="A464" s="8">
        <f t="shared" si="125"/>
        <v>3239</v>
      </c>
      <c r="B464" s="9">
        <f t="shared" si="124"/>
        <v>32</v>
      </c>
      <c r="C464" s="45" t="str">
        <f t="shared" si="100"/>
        <v>092</v>
      </c>
      <c r="D464" s="45" t="str">
        <f t="shared" si="101"/>
        <v>0922</v>
      </c>
      <c r="E464" s="39" t="s">
        <v>137</v>
      </c>
      <c r="F464" s="40">
        <v>32</v>
      </c>
      <c r="G464" s="41">
        <v>32</v>
      </c>
      <c r="H464" s="42">
        <v>3239</v>
      </c>
      <c r="I464" s="46">
        <v>1224</v>
      </c>
      <c r="J464" s="46">
        <v>1224</v>
      </c>
      <c r="K464" s="44" t="s">
        <v>56</v>
      </c>
      <c r="L464" s="202"/>
      <c r="M464" s="202"/>
      <c r="N464" s="202"/>
      <c r="O464" s="76">
        <v>3210</v>
      </c>
    </row>
    <row r="465" spans="1:15" ht="17.25" customHeight="1" x14ac:dyDescent="0.25">
      <c r="A465" s="8">
        <f t="shared" si="125"/>
        <v>3239</v>
      </c>
      <c r="B465" s="9">
        <f t="shared" si="124"/>
        <v>49</v>
      </c>
      <c r="C465" s="45" t="str">
        <f t="shared" si="100"/>
        <v>092</v>
      </c>
      <c r="D465" s="45" t="str">
        <f t="shared" si="101"/>
        <v>0922</v>
      </c>
      <c r="E465" s="39" t="s">
        <v>137</v>
      </c>
      <c r="F465" s="40">
        <v>32</v>
      </c>
      <c r="G465" s="74">
        <v>49</v>
      </c>
      <c r="H465" s="42">
        <v>3239</v>
      </c>
      <c r="I465" s="46">
        <v>1225</v>
      </c>
      <c r="J465" s="46">
        <v>1225</v>
      </c>
      <c r="K465" s="44" t="s">
        <v>56</v>
      </c>
      <c r="L465" s="202"/>
      <c r="M465" s="202"/>
      <c r="N465" s="202"/>
      <c r="O465" s="77">
        <v>4910</v>
      </c>
    </row>
    <row r="466" spans="1:15" ht="17.25" customHeight="1" x14ac:dyDescent="0.25">
      <c r="A466" s="8">
        <f>H466</f>
        <v>3239</v>
      </c>
      <c r="B466" s="9">
        <f t="shared" si="124"/>
        <v>54</v>
      </c>
      <c r="C466" s="45" t="str">
        <f t="shared" si="100"/>
        <v>092</v>
      </c>
      <c r="D466" s="45" t="str">
        <f t="shared" si="101"/>
        <v>0922</v>
      </c>
      <c r="E466" s="39" t="s">
        <v>137</v>
      </c>
      <c r="F466" s="40">
        <v>32</v>
      </c>
      <c r="G466" s="74">
        <v>54</v>
      </c>
      <c r="H466" s="42">
        <v>3239</v>
      </c>
      <c r="I466" s="46">
        <v>1226</v>
      </c>
      <c r="J466" s="46">
        <v>1226</v>
      </c>
      <c r="K466" s="44" t="s">
        <v>56</v>
      </c>
      <c r="L466" s="202"/>
      <c r="M466" s="202"/>
      <c r="N466" s="202"/>
      <c r="O466" s="77">
        <v>5410</v>
      </c>
    </row>
    <row r="467" spans="1:15" ht="17.25" customHeight="1" x14ac:dyDescent="0.25">
      <c r="A467" s="8">
        <f t="shared" ref="A467:A542" si="128">H467</f>
        <v>3239</v>
      </c>
      <c r="B467" s="9">
        <f t="shared" si="124"/>
        <v>62</v>
      </c>
      <c r="C467" s="45" t="str">
        <f t="shared" si="100"/>
        <v>092</v>
      </c>
      <c r="D467" s="45" t="str">
        <f t="shared" si="101"/>
        <v>0922</v>
      </c>
      <c r="E467" s="39" t="s">
        <v>137</v>
      </c>
      <c r="F467" s="40">
        <v>32</v>
      </c>
      <c r="G467" s="74">
        <v>62</v>
      </c>
      <c r="H467" s="42">
        <v>3239</v>
      </c>
      <c r="I467" s="46">
        <v>1227</v>
      </c>
      <c r="J467" s="46">
        <v>1227</v>
      </c>
      <c r="K467" s="44" t="s">
        <v>56</v>
      </c>
      <c r="L467" s="202"/>
      <c r="M467" s="202"/>
      <c r="N467" s="202"/>
      <c r="O467" s="77">
        <v>6210</v>
      </c>
    </row>
    <row r="468" spans="1:15" ht="17.25" customHeight="1" x14ac:dyDescent="0.25">
      <c r="A468" s="8">
        <f t="shared" si="128"/>
        <v>3239</v>
      </c>
      <c r="B468" s="9">
        <f t="shared" si="124"/>
        <v>72</v>
      </c>
      <c r="C468" s="45" t="str">
        <f>IF(I468&gt;0,LEFT(E468,3),"  ")</f>
        <v>092</v>
      </c>
      <c r="D468" s="45" t="str">
        <f>IF(I468&gt;0,LEFT(E468,4),"  ")</f>
        <v>0922</v>
      </c>
      <c r="E468" s="39" t="s">
        <v>137</v>
      </c>
      <c r="F468" s="40">
        <v>32</v>
      </c>
      <c r="G468" s="74">
        <v>72</v>
      </c>
      <c r="H468" s="42">
        <v>3239</v>
      </c>
      <c r="I468" s="46">
        <v>1228</v>
      </c>
      <c r="J468" s="46">
        <v>1228</v>
      </c>
      <c r="K468" s="44" t="s">
        <v>56</v>
      </c>
      <c r="L468" s="202"/>
      <c r="M468" s="202"/>
      <c r="N468" s="202"/>
      <c r="O468" s="77">
        <v>7210</v>
      </c>
    </row>
    <row r="469" spans="1:15" ht="25.5" x14ac:dyDescent="0.25">
      <c r="A469" s="8">
        <f t="shared" si="128"/>
        <v>324</v>
      </c>
      <c r="B469" s="9" t="str">
        <f t="shared" si="124"/>
        <v xml:space="preserve"> </v>
      </c>
      <c r="C469" s="45" t="str">
        <f t="shared" si="100"/>
        <v xml:space="preserve">  </v>
      </c>
      <c r="D469" s="45" t="str">
        <f t="shared" si="101"/>
        <v xml:space="preserve">  </v>
      </c>
      <c r="E469" s="39"/>
      <c r="F469" s="40"/>
      <c r="G469" s="41"/>
      <c r="H469" s="42">
        <v>324</v>
      </c>
      <c r="I469" s="43"/>
      <c r="J469" s="43"/>
      <c r="K469" s="44" t="s">
        <v>86</v>
      </c>
      <c r="L469" s="109">
        <f>SUM(L470:L473)</f>
        <v>0</v>
      </c>
      <c r="M469" s="109">
        <f t="shared" ref="M469:N469" si="129">SUM(M470:M473)</f>
        <v>0</v>
      </c>
      <c r="N469" s="109">
        <f t="shared" si="129"/>
        <v>0</v>
      </c>
      <c r="O469" s="18"/>
    </row>
    <row r="470" spans="1:15" ht="25.5" x14ac:dyDescent="0.25">
      <c r="A470" s="8">
        <f t="shared" si="128"/>
        <v>3241</v>
      </c>
      <c r="B470" s="9">
        <f t="shared" si="124"/>
        <v>32</v>
      </c>
      <c r="C470" s="45" t="str">
        <f t="shared" si="100"/>
        <v>092</v>
      </c>
      <c r="D470" s="45" t="str">
        <f t="shared" si="101"/>
        <v>0922</v>
      </c>
      <c r="E470" s="39" t="s">
        <v>137</v>
      </c>
      <c r="F470" s="40">
        <v>32</v>
      </c>
      <c r="G470" s="41">
        <v>32</v>
      </c>
      <c r="H470" s="42">
        <v>3241</v>
      </c>
      <c r="I470" s="46">
        <v>1229</v>
      </c>
      <c r="J470" s="46">
        <v>1229</v>
      </c>
      <c r="K470" s="44" t="s">
        <v>86</v>
      </c>
      <c r="L470" s="202"/>
      <c r="M470" s="202"/>
      <c r="N470" s="202"/>
      <c r="O470" s="76">
        <v>3210</v>
      </c>
    </row>
    <row r="471" spans="1:15" ht="17.25" customHeight="1" x14ac:dyDescent="0.25">
      <c r="A471" s="8">
        <f t="shared" si="128"/>
        <v>3241</v>
      </c>
      <c r="B471" s="9">
        <f t="shared" si="124"/>
        <v>49</v>
      </c>
      <c r="C471" s="45" t="str">
        <f t="shared" si="100"/>
        <v>092</v>
      </c>
      <c r="D471" s="45" t="str">
        <f t="shared" si="101"/>
        <v>0922</v>
      </c>
      <c r="E471" s="39" t="s">
        <v>137</v>
      </c>
      <c r="F471" s="40">
        <v>32</v>
      </c>
      <c r="G471" s="74">
        <v>49</v>
      </c>
      <c r="H471" s="42">
        <v>3241</v>
      </c>
      <c r="I471" s="46">
        <v>1230</v>
      </c>
      <c r="J471" s="46">
        <v>1230</v>
      </c>
      <c r="K471" s="44" t="s">
        <v>86</v>
      </c>
      <c r="L471" s="202"/>
      <c r="M471" s="202"/>
      <c r="N471" s="202"/>
      <c r="O471" s="77">
        <v>4910</v>
      </c>
    </row>
    <row r="472" spans="1:15" ht="17.25" customHeight="1" x14ac:dyDescent="0.25">
      <c r="A472" s="8">
        <f t="shared" si="128"/>
        <v>3241</v>
      </c>
      <c r="B472" s="9">
        <f t="shared" si="124"/>
        <v>54</v>
      </c>
      <c r="C472" s="45" t="str">
        <f>IF(I472&gt;0,LEFT(E472,3),"  ")</f>
        <v>092</v>
      </c>
      <c r="D472" s="45" t="str">
        <f>IF(I472&gt;0,LEFT(E472,4),"  ")</f>
        <v>0922</v>
      </c>
      <c r="E472" s="39" t="s">
        <v>137</v>
      </c>
      <c r="F472" s="40">
        <v>32</v>
      </c>
      <c r="G472" s="74">
        <v>54</v>
      </c>
      <c r="H472" s="42">
        <v>3241</v>
      </c>
      <c r="I472" s="46">
        <v>1231</v>
      </c>
      <c r="J472" s="46">
        <v>1231</v>
      </c>
      <c r="K472" s="44" t="s">
        <v>86</v>
      </c>
      <c r="L472" s="202"/>
      <c r="M472" s="202"/>
      <c r="N472" s="202"/>
      <c r="O472" s="77">
        <v>5410</v>
      </c>
    </row>
    <row r="473" spans="1:15" ht="17.25" customHeight="1" x14ac:dyDescent="0.25">
      <c r="A473" s="8">
        <f t="shared" si="128"/>
        <v>3241</v>
      </c>
      <c r="B473" s="9">
        <f t="shared" si="124"/>
        <v>62</v>
      </c>
      <c r="C473" s="45" t="str">
        <f>IF(I473&gt;0,LEFT(E473,3),"  ")</f>
        <v>092</v>
      </c>
      <c r="D473" s="45" t="str">
        <f>IF(I473&gt;0,LEFT(E473,4),"  ")</f>
        <v>0922</v>
      </c>
      <c r="E473" s="39" t="s">
        <v>137</v>
      </c>
      <c r="F473" s="40">
        <v>32</v>
      </c>
      <c r="G473" s="74">
        <v>62</v>
      </c>
      <c r="H473" s="42">
        <v>3241</v>
      </c>
      <c r="I473" s="181">
        <v>1740</v>
      </c>
      <c r="J473" s="46">
        <v>1231</v>
      </c>
      <c r="K473" s="44" t="s">
        <v>86</v>
      </c>
      <c r="L473" s="202"/>
      <c r="M473" s="202"/>
      <c r="N473" s="202"/>
      <c r="O473" s="77">
        <v>6210</v>
      </c>
    </row>
    <row r="474" spans="1:15" ht="25.5" x14ac:dyDescent="0.25">
      <c r="A474" s="8">
        <f t="shared" si="128"/>
        <v>329</v>
      </c>
      <c r="B474" s="9" t="str">
        <f t="shared" si="124"/>
        <v xml:space="preserve"> </v>
      </c>
      <c r="C474" s="45" t="str">
        <f t="shared" si="100"/>
        <v xml:space="preserve">  </v>
      </c>
      <c r="D474" s="45" t="str">
        <f t="shared" si="101"/>
        <v xml:space="preserve">  </v>
      </c>
      <c r="E474" s="39"/>
      <c r="F474" s="40"/>
      <c r="G474" s="41"/>
      <c r="H474" s="42">
        <v>329</v>
      </c>
      <c r="I474" s="43"/>
      <c r="J474" s="43"/>
      <c r="K474" s="44" t="s">
        <v>57</v>
      </c>
      <c r="L474" s="109">
        <f>SUM(L475:L495)</f>
        <v>0</v>
      </c>
      <c r="M474" s="109">
        <f>SUM(M475:M495)</f>
        <v>0</v>
      </c>
      <c r="N474" s="109">
        <f>SUM(N475:N495)</f>
        <v>0</v>
      </c>
      <c r="O474" s="18"/>
    </row>
    <row r="475" spans="1:15" ht="17.25" customHeight="1" x14ac:dyDescent="0.25">
      <c r="A475" s="8">
        <f t="shared" si="128"/>
        <v>3291</v>
      </c>
      <c r="B475" s="9">
        <f t="shared" si="124"/>
        <v>54</v>
      </c>
      <c r="C475" s="45" t="str">
        <f>IF(I475&gt;0,LEFT(E475,3),"  ")</f>
        <v>092</v>
      </c>
      <c r="D475" s="45" t="str">
        <f>IF(I475&gt;0,LEFT(E475,4),"  ")</f>
        <v>0922</v>
      </c>
      <c r="E475" s="39" t="s">
        <v>137</v>
      </c>
      <c r="F475" s="40">
        <v>32</v>
      </c>
      <c r="G475" s="74">
        <v>54</v>
      </c>
      <c r="H475" s="42">
        <v>3291</v>
      </c>
      <c r="I475" s="46">
        <v>1232</v>
      </c>
      <c r="J475" s="46">
        <v>1232</v>
      </c>
      <c r="K475" s="6" t="s">
        <v>58</v>
      </c>
      <c r="L475" s="202"/>
      <c r="M475" s="202"/>
      <c r="N475" s="202"/>
      <c r="O475" s="77">
        <v>5410</v>
      </c>
    </row>
    <row r="476" spans="1:15" x14ac:dyDescent="0.25">
      <c r="A476" s="8">
        <f t="shared" si="128"/>
        <v>3292</v>
      </c>
      <c r="B476" s="9">
        <f t="shared" si="124"/>
        <v>32</v>
      </c>
      <c r="C476" s="45" t="str">
        <f>IF(I476&gt;0,LEFT(E476,3),"  ")</f>
        <v>092</v>
      </c>
      <c r="D476" s="45" t="str">
        <f>IF(I476&gt;0,LEFT(E476,4),"  ")</f>
        <v>0922</v>
      </c>
      <c r="E476" s="39" t="s">
        <v>137</v>
      </c>
      <c r="F476" s="40">
        <v>32</v>
      </c>
      <c r="G476" s="41">
        <v>32</v>
      </c>
      <c r="H476" s="42">
        <v>3292</v>
      </c>
      <c r="I476" s="46">
        <v>1233</v>
      </c>
      <c r="J476" s="46">
        <v>1233</v>
      </c>
      <c r="K476" s="44" t="s">
        <v>87</v>
      </c>
      <c r="L476" s="202"/>
      <c r="M476" s="202"/>
      <c r="N476" s="202"/>
      <c r="O476" s="76">
        <v>3210</v>
      </c>
    </row>
    <row r="477" spans="1:15" ht="17.25" customHeight="1" x14ac:dyDescent="0.25">
      <c r="A477" s="8">
        <f t="shared" si="128"/>
        <v>3292</v>
      </c>
      <c r="B477" s="9">
        <f t="shared" si="124"/>
        <v>49</v>
      </c>
      <c r="C477" s="45" t="str">
        <f t="shared" ref="C477" si="130">IF(I477&gt;0,LEFT(E477,3),"  ")</f>
        <v>092</v>
      </c>
      <c r="D477" s="45" t="str">
        <f t="shared" ref="D477" si="131">IF(I477&gt;0,LEFT(E477,4),"  ")</f>
        <v>0922</v>
      </c>
      <c r="E477" s="39" t="s">
        <v>137</v>
      </c>
      <c r="F477" s="40">
        <v>32</v>
      </c>
      <c r="G477" s="74">
        <v>49</v>
      </c>
      <c r="H477" s="42">
        <v>3292</v>
      </c>
      <c r="I477" s="46">
        <v>1234</v>
      </c>
      <c r="J477" s="46">
        <v>1234</v>
      </c>
      <c r="K477" s="44" t="s">
        <v>87</v>
      </c>
      <c r="L477" s="202"/>
      <c r="M477" s="202"/>
      <c r="N477" s="202"/>
      <c r="O477" s="77">
        <v>4910</v>
      </c>
    </row>
    <row r="478" spans="1:15" ht="17.25" customHeight="1" x14ac:dyDescent="0.25">
      <c r="A478" s="8">
        <f t="shared" si="128"/>
        <v>3292</v>
      </c>
      <c r="B478" s="9">
        <f t="shared" si="124"/>
        <v>54</v>
      </c>
      <c r="C478" s="45" t="str">
        <f>IF(I478&gt;0,LEFT(E478,3),"  ")</f>
        <v>092</v>
      </c>
      <c r="D478" s="45" t="str">
        <f>IF(I478&gt;0,LEFT(E478,4),"  ")</f>
        <v>0922</v>
      </c>
      <c r="E478" s="39" t="s">
        <v>137</v>
      </c>
      <c r="F478" s="40">
        <v>32</v>
      </c>
      <c r="G478" s="74">
        <v>54</v>
      </c>
      <c r="H478" s="42">
        <v>3292</v>
      </c>
      <c r="I478" s="46">
        <v>1235</v>
      </c>
      <c r="J478" s="46">
        <v>1235</v>
      </c>
      <c r="K478" s="44" t="s">
        <v>87</v>
      </c>
      <c r="L478" s="202"/>
      <c r="M478" s="202"/>
      <c r="N478" s="202"/>
      <c r="O478" s="77">
        <v>5410</v>
      </c>
    </row>
    <row r="479" spans="1:15" x14ac:dyDescent="0.25">
      <c r="A479" s="8">
        <f t="shared" si="128"/>
        <v>3293</v>
      </c>
      <c r="B479" s="9">
        <f t="shared" si="124"/>
        <v>32</v>
      </c>
      <c r="C479" s="45" t="str">
        <f t="shared" si="100"/>
        <v>092</v>
      </c>
      <c r="D479" s="45" t="str">
        <f t="shared" si="101"/>
        <v>0922</v>
      </c>
      <c r="E479" s="39" t="s">
        <v>137</v>
      </c>
      <c r="F479" s="40">
        <v>32</v>
      </c>
      <c r="G479" s="41">
        <v>32</v>
      </c>
      <c r="H479" s="42">
        <v>3293</v>
      </c>
      <c r="I479" s="46">
        <v>1236</v>
      </c>
      <c r="J479" s="46">
        <v>1236</v>
      </c>
      <c r="K479" s="44" t="s">
        <v>59</v>
      </c>
      <c r="L479" s="202"/>
      <c r="M479" s="202"/>
      <c r="N479" s="202"/>
      <c r="O479" s="76">
        <v>3210</v>
      </c>
    </row>
    <row r="480" spans="1:15" ht="17.25" customHeight="1" x14ac:dyDescent="0.25">
      <c r="A480" s="8">
        <f t="shared" si="128"/>
        <v>3293</v>
      </c>
      <c r="B480" s="9">
        <f t="shared" si="124"/>
        <v>49</v>
      </c>
      <c r="C480" s="45" t="str">
        <f t="shared" si="100"/>
        <v>092</v>
      </c>
      <c r="D480" s="45" t="str">
        <f t="shared" si="101"/>
        <v>0922</v>
      </c>
      <c r="E480" s="39" t="s">
        <v>137</v>
      </c>
      <c r="F480" s="40">
        <v>32</v>
      </c>
      <c r="G480" s="74">
        <v>49</v>
      </c>
      <c r="H480" s="42">
        <v>3293</v>
      </c>
      <c r="I480" s="46">
        <v>1237</v>
      </c>
      <c r="J480" s="46">
        <v>1237</v>
      </c>
      <c r="K480" s="44" t="s">
        <v>59</v>
      </c>
      <c r="L480" s="202"/>
      <c r="M480" s="202"/>
      <c r="N480" s="202"/>
      <c r="O480" s="77">
        <v>4910</v>
      </c>
    </row>
    <row r="481" spans="1:15" ht="17.25" customHeight="1" x14ac:dyDescent="0.25">
      <c r="A481" s="8">
        <f t="shared" si="128"/>
        <v>3293</v>
      </c>
      <c r="B481" s="9">
        <f t="shared" si="124"/>
        <v>54</v>
      </c>
      <c r="C481" s="45" t="str">
        <f>IF(I481&gt;0,LEFT(E481,3),"  ")</f>
        <v>092</v>
      </c>
      <c r="D481" s="45" t="str">
        <f>IF(I481&gt;0,LEFT(E481,4),"  ")</f>
        <v>0922</v>
      </c>
      <c r="E481" s="39" t="s">
        <v>137</v>
      </c>
      <c r="F481" s="40">
        <v>32</v>
      </c>
      <c r="G481" s="74">
        <v>54</v>
      </c>
      <c r="H481" s="42">
        <v>3293</v>
      </c>
      <c r="I481" s="46">
        <v>1238</v>
      </c>
      <c r="J481" s="46">
        <v>1238</v>
      </c>
      <c r="K481" s="44" t="s">
        <v>59</v>
      </c>
      <c r="L481" s="202"/>
      <c r="M481" s="202"/>
      <c r="N481" s="202"/>
      <c r="O481" s="77">
        <v>5410</v>
      </c>
    </row>
    <row r="482" spans="1:15" ht="17.25" customHeight="1" x14ac:dyDescent="0.25">
      <c r="A482" s="8">
        <f t="shared" si="128"/>
        <v>3293</v>
      </c>
      <c r="B482" s="9">
        <f t="shared" si="124"/>
        <v>62</v>
      </c>
      <c r="C482" s="45" t="str">
        <f t="shared" ref="C482" si="132">IF(I482&gt;0,LEFT(E482,3),"  ")</f>
        <v>092</v>
      </c>
      <c r="D482" s="45" t="str">
        <f t="shared" ref="D482" si="133">IF(I482&gt;0,LEFT(E482,4),"  ")</f>
        <v>0922</v>
      </c>
      <c r="E482" s="39" t="s">
        <v>137</v>
      </c>
      <c r="F482" s="40">
        <v>32</v>
      </c>
      <c r="G482" s="74">
        <v>62</v>
      </c>
      <c r="H482" s="42">
        <v>3293</v>
      </c>
      <c r="I482" s="46">
        <v>1239</v>
      </c>
      <c r="J482" s="46">
        <v>1239</v>
      </c>
      <c r="K482" s="44" t="s">
        <v>59</v>
      </c>
      <c r="L482" s="202"/>
      <c r="M482" s="202"/>
      <c r="N482" s="202"/>
      <c r="O482" s="77">
        <v>6210</v>
      </c>
    </row>
    <row r="483" spans="1:15" x14ac:dyDescent="0.25">
      <c r="A483" s="8">
        <f t="shared" si="128"/>
        <v>3294</v>
      </c>
      <c r="B483" s="9">
        <f t="shared" si="124"/>
        <v>32</v>
      </c>
      <c r="C483" s="45" t="str">
        <f t="shared" si="100"/>
        <v>092</v>
      </c>
      <c r="D483" s="45" t="str">
        <f t="shared" si="101"/>
        <v>0922</v>
      </c>
      <c r="E483" s="39" t="s">
        <v>137</v>
      </c>
      <c r="F483" s="40">
        <v>32</v>
      </c>
      <c r="G483" s="41">
        <v>32</v>
      </c>
      <c r="H483" s="42">
        <v>3294</v>
      </c>
      <c r="I483" s="46">
        <v>1240</v>
      </c>
      <c r="J483" s="46">
        <v>1240</v>
      </c>
      <c r="K483" s="5" t="s">
        <v>88</v>
      </c>
      <c r="L483" s="202"/>
      <c r="M483" s="202"/>
      <c r="N483" s="202"/>
      <c r="O483" s="76">
        <v>3210</v>
      </c>
    </row>
    <row r="484" spans="1:15" ht="17.25" customHeight="1" x14ac:dyDescent="0.25">
      <c r="A484" s="8">
        <f t="shared" si="128"/>
        <v>3294</v>
      </c>
      <c r="B484" s="9">
        <f t="shared" si="124"/>
        <v>49</v>
      </c>
      <c r="C484" s="45" t="str">
        <f t="shared" si="100"/>
        <v>092</v>
      </c>
      <c r="D484" s="45" t="str">
        <f t="shared" si="101"/>
        <v>0922</v>
      </c>
      <c r="E484" s="39" t="s">
        <v>137</v>
      </c>
      <c r="F484" s="40">
        <v>32</v>
      </c>
      <c r="G484" s="74">
        <v>49</v>
      </c>
      <c r="H484" s="42">
        <v>3294</v>
      </c>
      <c r="I484" s="46">
        <v>1241</v>
      </c>
      <c r="J484" s="46">
        <v>1241</v>
      </c>
      <c r="K484" s="5" t="s">
        <v>88</v>
      </c>
      <c r="L484" s="202"/>
      <c r="M484" s="202"/>
      <c r="N484" s="202"/>
      <c r="O484" s="77">
        <v>4910</v>
      </c>
    </row>
    <row r="485" spans="1:15" x14ac:dyDescent="0.25">
      <c r="A485" s="8">
        <f t="shared" si="128"/>
        <v>3295</v>
      </c>
      <c r="B485" s="9">
        <f t="shared" si="124"/>
        <v>32</v>
      </c>
      <c r="C485" s="45" t="str">
        <f t="shared" si="100"/>
        <v>092</v>
      </c>
      <c r="D485" s="45" t="str">
        <f t="shared" si="101"/>
        <v>0922</v>
      </c>
      <c r="E485" s="39" t="s">
        <v>137</v>
      </c>
      <c r="F485" s="40">
        <v>32</v>
      </c>
      <c r="G485" s="41">
        <v>32</v>
      </c>
      <c r="H485" s="42">
        <v>3295</v>
      </c>
      <c r="I485" s="46">
        <v>1242</v>
      </c>
      <c r="J485" s="46">
        <v>1242</v>
      </c>
      <c r="K485" s="44" t="s">
        <v>89</v>
      </c>
      <c r="L485" s="202"/>
      <c r="M485" s="202"/>
      <c r="N485" s="202"/>
      <c r="O485" s="76">
        <v>3210</v>
      </c>
    </row>
    <row r="486" spans="1:15" ht="17.25" customHeight="1" x14ac:dyDescent="0.25">
      <c r="A486" s="8">
        <f t="shared" si="128"/>
        <v>3295</v>
      </c>
      <c r="B486" s="9">
        <f t="shared" si="124"/>
        <v>49</v>
      </c>
      <c r="C486" s="45" t="str">
        <f t="shared" si="100"/>
        <v>092</v>
      </c>
      <c r="D486" s="45" t="str">
        <f t="shared" si="101"/>
        <v>0922</v>
      </c>
      <c r="E486" s="39" t="s">
        <v>137</v>
      </c>
      <c r="F486" s="40">
        <v>32</v>
      </c>
      <c r="G486" s="74">
        <v>49</v>
      </c>
      <c r="H486" s="42">
        <v>3295</v>
      </c>
      <c r="I486" s="46">
        <v>1243</v>
      </c>
      <c r="J486" s="46">
        <v>1243</v>
      </c>
      <c r="K486" s="44" t="s">
        <v>89</v>
      </c>
      <c r="L486" s="202"/>
      <c r="M486" s="202"/>
      <c r="N486" s="202"/>
      <c r="O486" s="77">
        <v>4910</v>
      </c>
    </row>
    <row r="487" spans="1:15" ht="17.25" customHeight="1" x14ac:dyDescent="0.25">
      <c r="A487" s="8">
        <f t="shared" si="128"/>
        <v>3295</v>
      </c>
      <c r="B487" s="9">
        <f t="shared" si="124"/>
        <v>54</v>
      </c>
      <c r="C487" s="45" t="str">
        <f>IF(I487&gt;0,LEFT(E487,3),"  ")</f>
        <v>092</v>
      </c>
      <c r="D487" s="45" t="str">
        <f>IF(I487&gt;0,LEFT(E487,4),"  ")</f>
        <v>0922</v>
      </c>
      <c r="E487" s="39" t="s">
        <v>137</v>
      </c>
      <c r="F487" s="40">
        <v>32</v>
      </c>
      <c r="G487" s="74">
        <v>54</v>
      </c>
      <c r="H487" s="42">
        <v>3295</v>
      </c>
      <c r="I487" s="46">
        <v>1244</v>
      </c>
      <c r="J487" s="46">
        <v>1244</v>
      </c>
      <c r="K487" s="44" t="s">
        <v>89</v>
      </c>
      <c r="L487" s="202"/>
      <c r="M487" s="202"/>
      <c r="N487" s="202"/>
      <c r="O487" s="77">
        <v>5410</v>
      </c>
    </row>
    <row r="488" spans="1:15" x14ac:dyDescent="0.25">
      <c r="A488" s="8">
        <f t="shared" si="128"/>
        <v>3296</v>
      </c>
      <c r="B488" s="9">
        <f t="shared" si="124"/>
        <v>32</v>
      </c>
      <c r="C488" s="45" t="str">
        <f t="shared" si="100"/>
        <v>092</v>
      </c>
      <c r="D488" s="45" t="str">
        <f t="shared" si="101"/>
        <v>0922</v>
      </c>
      <c r="E488" s="39" t="s">
        <v>137</v>
      </c>
      <c r="F488" s="40">
        <v>32</v>
      </c>
      <c r="G488" s="41">
        <v>32</v>
      </c>
      <c r="H488" s="42">
        <v>3296</v>
      </c>
      <c r="I488" s="46">
        <v>1245</v>
      </c>
      <c r="J488" s="46">
        <v>1245</v>
      </c>
      <c r="K488" s="44" t="s">
        <v>178</v>
      </c>
      <c r="L488" s="202"/>
      <c r="M488" s="202"/>
      <c r="N488" s="202"/>
      <c r="O488" s="76">
        <v>3210</v>
      </c>
    </row>
    <row r="489" spans="1:15" ht="17.25" customHeight="1" x14ac:dyDescent="0.25">
      <c r="A489" s="8">
        <f t="shared" si="128"/>
        <v>3296</v>
      </c>
      <c r="B489" s="9">
        <f t="shared" si="124"/>
        <v>49</v>
      </c>
      <c r="C489" s="45" t="str">
        <f t="shared" si="100"/>
        <v>092</v>
      </c>
      <c r="D489" s="45" t="str">
        <f t="shared" si="101"/>
        <v>0922</v>
      </c>
      <c r="E489" s="39" t="s">
        <v>137</v>
      </c>
      <c r="F489" s="40">
        <v>32</v>
      </c>
      <c r="G489" s="74">
        <v>49</v>
      </c>
      <c r="H489" s="42">
        <v>3296</v>
      </c>
      <c r="I489" s="46">
        <v>1246</v>
      </c>
      <c r="J489" s="46">
        <v>1246</v>
      </c>
      <c r="K489" s="44" t="s">
        <v>178</v>
      </c>
      <c r="L489" s="202"/>
      <c r="M489" s="202"/>
      <c r="N489" s="202"/>
      <c r="O489" s="77">
        <v>4910</v>
      </c>
    </row>
    <row r="490" spans="1:15" ht="17.25" customHeight="1" x14ac:dyDescent="0.25">
      <c r="A490" s="8">
        <f t="shared" ref="A490" si="134">H490</f>
        <v>3296</v>
      </c>
      <c r="B490" s="9">
        <f t="shared" ref="B490" si="135">IF(J490&gt;0,G490," ")</f>
        <v>54</v>
      </c>
      <c r="C490" s="45" t="str">
        <f t="shared" ref="C490" si="136">IF(I490&gt;0,LEFT(E490,3),"  ")</f>
        <v>092</v>
      </c>
      <c r="D490" s="45" t="str">
        <f t="shared" ref="D490" si="137">IF(I490&gt;0,LEFT(E490,4),"  ")</f>
        <v>0922</v>
      </c>
      <c r="E490" s="39" t="s">
        <v>137</v>
      </c>
      <c r="F490" s="40">
        <v>32</v>
      </c>
      <c r="G490" s="74">
        <v>54</v>
      </c>
      <c r="H490" s="42">
        <v>3296</v>
      </c>
      <c r="I490" s="181">
        <v>7017</v>
      </c>
      <c r="J490" s="46">
        <v>1246</v>
      </c>
      <c r="K490" s="44" t="s">
        <v>178</v>
      </c>
      <c r="L490" s="202"/>
      <c r="M490" s="202"/>
      <c r="N490" s="202"/>
      <c r="O490" s="77">
        <v>5410</v>
      </c>
    </row>
    <row r="491" spans="1:15" ht="25.5" x14ac:dyDescent="0.25">
      <c r="A491" s="8">
        <f t="shared" si="128"/>
        <v>3299</v>
      </c>
      <c r="B491" s="9">
        <f t="shared" si="124"/>
        <v>32</v>
      </c>
      <c r="C491" s="45" t="str">
        <f t="shared" si="100"/>
        <v>092</v>
      </c>
      <c r="D491" s="45" t="str">
        <f t="shared" si="101"/>
        <v>0922</v>
      </c>
      <c r="E491" s="39" t="s">
        <v>137</v>
      </c>
      <c r="F491" s="40">
        <v>32</v>
      </c>
      <c r="G491" s="41">
        <v>32</v>
      </c>
      <c r="H491" s="42">
        <v>3299</v>
      </c>
      <c r="I491" s="46">
        <v>1247</v>
      </c>
      <c r="J491" s="46">
        <v>1247</v>
      </c>
      <c r="K491" s="44" t="s">
        <v>57</v>
      </c>
      <c r="L491" s="202"/>
      <c r="M491" s="202"/>
      <c r="N491" s="202"/>
      <c r="O491" s="76">
        <v>3210</v>
      </c>
    </row>
    <row r="492" spans="1:15" ht="17.25" customHeight="1" x14ac:dyDescent="0.25">
      <c r="A492" s="8">
        <f t="shared" si="128"/>
        <v>3299</v>
      </c>
      <c r="B492" s="9">
        <f t="shared" si="124"/>
        <v>49</v>
      </c>
      <c r="C492" s="45" t="str">
        <f t="shared" si="100"/>
        <v>092</v>
      </c>
      <c r="D492" s="45" t="str">
        <f t="shared" si="101"/>
        <v>0922</v>
      </c>
      <c r="E492" s="39" t="s">
        <v>137</v>
      </c>
      <c r="F492" s="40">
        <v>32</v>
      </c>
      <c r="G492" s="74">
        <v>49</v>
      </c>
      <c r="H492" s="42">
        <v>3299</v>
      </c>
      <c r="I492" s="46">
        <v>1248</v>
      </c>
      <c r="J492" s="46">
        <v>1248</v>
      </c>
      <c r="K492" s="44" t="s">
        <v>57</v>
      </c>
      <c r="L492" s="202"/>
      <c r="M492" s="202"/>
      <c r="N492" s="202"/>
      <c r="O492" s="77">
        <v>4910</v>
      </c>
    </row>
    <row r="493" spans="1:15" ht="17.25" customHeight="1" x14ac:dyDescent="0.25">
      <c r="A493" s="8">
        <f>H493</f>
        <v>3299</v>
      </c>
      <c r="B493" s="9">
        <f t="shared" si="124"/>
        <v>54</v>
      </c>
      <c r="C493" s="45" t="str">
        <f t="shared" si="100"/>
        <v>092</v>
      </c>
      <c r="D493" s="45" t="str">
        <f t="shared" si="101"/>
        <v>0922</v>
      </c>
      <c r="E493" s="39" t="s">
        <v>137</v>
      </c>
      <c r="F493" s="40">
        <v>32</v>
      </c>
      <c r="G493" s="74">
        <v>54</v>
      </c>
      <c r="H493" s="42">
        <v>3299</v>
      </c>
      <c r="I493" s="46">
        <v>1249</v>
      </c>
      <c r="J493" s="46">
        <v>1249</v>
      </c>
      <c r="K493" s="44" t="s">
        <v>57</v>
      </c>
      <c r="L493" s="202"/>
      <c r="M493" s="202"/>
      <c r="N493" s="202"/>
      <c r="O493" s="77">
        <v>5410</v>
      </c>
    </row>
    <row r="494" spans="1:15" ht="17.25" customHeight="1" x14ac:dyDescent="0.25">
      <c r="A494" s="8">
        <f t="shared" si="128"/>
        <v>3299</v>
      </c>
      <c r="B494" s="9">
        <f t="shared" si="124"/>
        <v>62</v>
      </c>
      <c r="C494" s="45" t="str">
        <f t="shared" si="100"/>
        <v>092</v>
      </c>
      <c r="D494" s="45" t="str">
        <f t="shared" si="101"/>
        <v>0922</v>
      </c>
      <c r="E494" s="39" t="s">
        <v>137</v>
      </c>
      <c r="F494" s="40">
        <v>32</v>
      </c>
      <c r="G494" s="74">
        <v>62</v>
      </c>
      <c r="H494" s="42">
        <v>3299</v>
      </c>
      <c r="I494" s="46">
        <v>1250</v>
      </c>
      <c r="J494" s="46">
        <v>1250</v>
      </c>
      <c r="K494" s="44" t="s">
        <v>57</v>
      </c>
      <c r="L494" s="202"/>
      <c r="M494" s="202"/>
      <c r="N494" s="202"/>
      <c r="O494" s="77">
        <v>6210</v>
      </c>
    </row>
    <row r="495" spans="1:15" ht="17.25" customHeight="1" x14ac:dyDescent="0.25">
      <c r="A495" s="8">
        <f t="shared" si="128"/>
        <v>3299</v>
      </c>
      <c r="B495" s="9">
        <f t="shared" si="124"/>
        <v>72</v>
      </c>
      <c r="C495" s="45" t="str">
        <f>IF(I495&gt;0,LEFT(E495,3),"  ")</f>
        <v>092</v>
      </c>
      <c r="D495" s="45" t="str">
        <f>IF(I495&gt;0,LEFT(E495,4),"  ")</f>
        <v>0922</v>
      </c>
      <c r="E495" s="39" t="s">
        <v>137</v>
      </c>
      <c r="F495" s="40">
        <v>32</v>
      </c>
      <c r="G495" s="74">
        <v>72</v>
      </c>
      <c r="H495" s="42">
        <v>3299</v>
      </c>
      <c r="I495" s="46">
        <v>1251</v>
      </c>
      <c r="J495" s="46">
        <v>1251</v>
      </c>
      <c r="K495" s="44" t="s">
        <v>57</v>
      </c>
      <c r="L495" s="202"/>
      <c r="M495" s="202"/>
      <c r="N495" s="202"/>
      <c r="O495" s="77">
        <v>7210</v>
      </c>
    </row>
    <row r="496" spans="1:15" x14ac:dyDescent="0.25">
      <c r="A496" s="8">
        <f t="shared" si="128"/>
        <v>34</v>
      </c>
      <c r="B496" s="9" t="str">
        <f t="shared" si="124"/>
        <v xml:space="preserve"> </v>
      </c>
      <c r="C496" s="45" t="str">
        <f t="shared" si="100"/>
        <v xml:space="preserve">  </v>
      </c>
      <c r="D496" s="45" t="str">
        <f t="shared" si="101"/>
        <v xml:space="preserve">  </v>
      </c>
      <c r="E496" s="39"/>
      <c r="F496" s="40"/>
      <c r="G496" s="41"/>
      <c r="H496" s="42">
        <v>34</v>
      </c>
      <c r="I496" s="43"/>
      <c r="J496" s="43"/>
      <c r="K496" s="44" t="s">
        <v>77</v>
      </c>
      <c r="L496" s="109">
        <f>SUM(L497,L499)</f>
        <v>0</v>
      </c>
      <c r="M496" s="109">
        <f>SUM(M497,M499)</f>
        <v>0</v>
      </c>
      <c r="N496" s="109">
        <f>SUM(N497,N499)</f>
        <v>0</v>
      </c>
      <c r="O496" s="18"/>
    </row>
    <row r="497" spans="1:15" x14ac:dyDescent="0.25">
      <c r="A497" s="8">
        <f t="shared" si="128"/>
        <v>342</v>
      </c>
      <c r="B497" s="9" t="str">
        <f t="shared" si="124"/>
        <v xml:space="preserve"> </v>
      </c>
      <c r="C497" s="45" t="str">
        <f t="shared" si="100"/>
        <v xml:space="preserve">  </v>
      </c>
      <c r="D497" s="45" t="str">
        <f t="shared" si="101"/>
        <v xml:space="preserve">  </v>
      </c>
      <c r="E497" s="39"/>
      <c r="F497" s="40"/>
      <c r="G497" s="41"/>
      <c r="H497" s="42">
        <v>342</v>
      </c>
      <c r="I497" s="43"/>
      <c r="J497" s="43"/>
      <c r="K497" s="44" t="s">
        <v>122</v>
      </c>
      <c r="L497" s="109">
        <f>SUM(L498)</f>
        <v>0</v>
      </c>
      <c r="M497" s="109">
        <f>SUM(M498)</f>
        <v>0</v>
      </c>
      <c r="N497" s="109">
        <f>SUM(N498)</f>
        <v>0</v>
      </c>
    </row>
    <row r="498" spans="1:15" ht="38.25" x14ac:dyDescent="0.25">
      <c r="A498" s="8">
        <f t="shared" si="128"/>
        <v>3423</v>
      </c>
      <c r="B498" s="9">
        <f t="shared" si="124"/>
        <v>32</v>
      </c>
      <c r="C498" s="45" t="str">
        <f t="shared" si="100"/>
        <v>092</v>
      </c>
      <c r="D498" s="45" t="str">
        <f t="shared" si="101"/>
        <v>0922</v>
      </c>
      <c r="E498" s="39" t="s">
        <v>137</v>
      </c>
      <c r="F498" s="40">
        <v>32</v>
      </c>
      <c r="G498" s="41">
        <v>32</v>
      </c>
      <c r="H498" s="42">
        <v>3423</v>
      </c>
      <c r="I498" s="46">
        <v>1252</v>
      </c>
      <c r="J498" s="46">
        <v>1252</v>
      </c>
      <c r="K498" s="44" t="s">
        <v>123</v>
      </c>
      <c r="L498" s="202"/>
      <c r="M498" s="202"/>
      <c r="N498" s="202"/>
      <c r="O498" s="76">
        <v>3210</v>
      </c>
    </row>
    <row r="499" spans="1:15" x14ac:dyDescent="0.25">
      <c r="A499" s="8">
        <f t="shared" si="128"/>
        <v>343</v>
      </c>
      <c r="B499" s="9" t="str">
        <f t="shared" si="124"/>
        <v xml:space="preserve"> </v>
      </c>
      <c r="C499" s="45" t="str">
        <f t="shared" si="100"/>
        <v xml:space="preserve">  </v>
      </c>
      <c r="D499" s="45" t="str">
        <f t="shared" si="101"/>
        <v xml:space="preserve">  </v>
      </c>
      <c r="E499" s="39"/>
      <c r="F499" s="40"/>
      <c r="G499" s="41"/>
      <c r="H499" s="42">
        <v>343</v>
      </c>
      <c r="I499" s="43"/>
      <c r="J499" s="43"/>
      <c r="K499" s="44" t="s">
        <v>78</v>
      </c>
      <c r="L499" s="109">
        <f>SUM(L500:L509)</f>
        <v>0</v>
      </c>
      <c r="M499" s="109">
        <f t="shared" ref="M499:N499" si="138">SUM(M500:M509)</f>
        <v>0</v>
      </c>
      <c r="N499" s="109">
        <f t="shared" si="138"/>
        <v>0</v>
      </c>
      <c r="O499" s="18"/>
    </row>
    <row r="500" spans="1:15" ht="25.5" x14ac:dyDescent="0.25">
      <c r="A500" s="8">
        <f t="shared" si="128"/>
        <v>3431</v>
      </c>
      <c r="B500" s="9">
        <f t="shared" si="124"/>
        <v>32</v>
      </c>
      <c r="C500" s="45" t="str">
        <f t="shared" si="100"/>
        <v>092</v>
      </c>
      <c r="D500" s="45" t="str">
        <f t="shared" si="101"/>
        <v>0922</v>
      </c>
      <c r="E500" s="39" t="s">
        <v>137</v>
      </c>
      <c r="F500" s="40">
        <v>32</v>
      </c>
      <c r="G500" s="41">
        <v>32</v>
      </c>
      <c r="H500" s="42">
        <v>3431</v>
      </c>
      <c r="I500" s="46">
        <v>1253</v>
      </c>
      <c r="J500" s="46">
        <v>1253</v>
      </c>
      <c r="K500" s="44" t="s">
        <v>79</v>
      </c>
      <c r="L500" s="202"/>
      <c r="M500" s="202"/>
      <c r="N500" s="202"/>
      <c r="O500" s="76">
        <v>3210</v>
      </c>
    </row>
    <row r="501" spans="1:15" ht="17.25" customHeight="1" x14ac:dyDescent="0.25">
      <c r="A501" s="8">
        <f t="shared" si="128"/>
        <v>3431</v>
      </c>
      <c r="B501" s="9">
        <f t="shared" si="124"/>
        <v>49</v>
      </c>
      <c r="C501" s="45" t="str">
        <f t="shared" si="100"/>
        <v>092</v>
      </c>
      <c r="D501" s="45" t="str">
        <f t="shared" si="101"/>
        <v>0922</v>
      </c>
      <c r="E501" s="39" t="s">
        <v>137</v>
      </c>
      <c r="F501" s="40">
        <v>32</v>
      </c>
      <c r="G501" s="74">
        <v>49</v>
      </c>
      <c r="H501" s="42">
        <v>3431</v>
      </c>
      <c r="I501" s="46">
        <v>1254</v>
      </c>
      <c r="J501" s="46">
        <v>1254</v>
      </c>
      <c r="K501" s="44" t="s">
        <v>79</v>
      </c>
      <c r="L501" s="202"/>
      <c r="M501" s="202"/>
      <c r="N501" s="202"/>
      <c r="O501" s="77">
        <v>4910</v>
      </c>
    </row>
    <row r="502" spans="1:15" ht="17.25" customHeight="1" x14ac:dyDescent="0.25">
      <c r="A502" s="8">
        <f t="shared" si="128"/>
        <v>3431</v>
      </c>
      <c r="B502" s="9">
        <f t="shared" si="124"/>
        <v>54</v>
      </c>
      <c r="C502" s="45" t="str">
        <f>IF(I502&gt;0,LEFT(E502,3),"  ")</f>
        <v>092</v>
      </c>
      <c r="D502" s="45" t="str">
        <f>IF(I502&gt;0,LEFT(E502,4),"  ")</f>
        <v>0922</v>
      </c>
      <c r="E502" s="39" t="s">
        <v>137</v>
      </c>
      <c r="F502" s="40">
        <v>32</v>
      </c>
      <c r="G502" s="74">
        <v>54</v>
      </c>
      <c r="H502" s="42">
        <v>3431</v>
      </c>
      <c r="I502" s="46">
        <v>1255</v>
      </c>
      <c r="J502" s="46">
        <v>1255</v>
      </c>
      <c r="K502" s="44" t="s">
        <v>79</v>
      </c>
      <c r="L502" s="202"/>
      <c r="M502" s="202"/>
      <c r="N502" s="202"/>
      <c r="O502" s="77">
        <v>5410</v>
      </c>
    </row>
    <row r="503" spans="1:15" ht="24.75" customHeight="1" x14ac:dyDescent="0.25">
      <c r="A503" s="8">
        <f t="shared" si="128"/>
        <v>3432</v>
      </c>
      <c r="B503" s="9">
        <f t="shared" si="124"/>
        <v>49</v>
      </c>
      <c r="C503" s="45" t="str">
        <f t="shared" ref="C503" si="139">IF(I503&gt;0,LEFT(E503,3),"  ")</f>
        <v>092</v>
      </c>
      <c r="D503" s="45" t="str">
        <f t="shared" ref="D503" si="140">IF(I503&gt;0,LEFT(E503,4),"  ")</f>
        <v>0922</v>
      </c>
      <c r="E503" s="39" t="s">
        <v>137</v>
      </c>
      <c r="F503" s="40">
        <v>32</v>
      </c>
      <c r="G503" s="74">
        <v>49</v>
      </c>
      <c r="H503" s="42">
        <v>3432</v>
      </c>
      <c r="I503" s="46">
        <v>1256</v>
      </c>
      <c r="J503" s="46">
        <v>1256</v>
      </c>
      <c r="K503" s="44" t="s">
        <v>119</v>
      </c>
      <c r="L503" s="202"/>
      <c r="M503" s="202"/>
      <c r="N503" s="202"/>
      <c r="O503" s="77">
        <v>4910</v>
      </c>
    </row>
    <row r="504" spans="1:15" ht="25.5" customHeight="1" x14ac:dyDescent="0.25">
      <c r="A504" s="8">
        <f t="shared" si="128"/>
        <v>3432</v>
      </c>
      <c r="B504" s="9">
        <f t="shared" si="124"/>
        <v>54</v>
      </c>
      <c r="C504" s="45" t="str">
        <f>IF(I504&gt;0,LEFT(E504,3),"  ")</f>
        <v>092</v>
      </c>
      <c r="D504" s="45" t="str">
        <f>IF(I504&gt;0,LEFT(E504,4),"  ")</f>
        <v>0922</v>
      </c>
      <c r="E504" s="39" t="s">
        <v>137</v>
      </c>
      <c r="F504" s="40">
        <v>32</v>
      </c>
      <c r="G504" s="74">
        <v>54</v>
      </c>
      <c r="H504" s="42">
        <v>3432</v>
      </c>
      <c r="I504" s="46">
        <v>1257</v>
      </c>
      <c r="J504" s="46">
        <v>1257</v>
      </c>
      <c r="K504" s="44" t="s">
        <v>119</v>
      </c>
      <c r="L504" s="202"/>
      <c r="M504" s="202"/>
      <c r="N504" s="202"/>
      <c r="O504" s="77">
        <v>5410</v>
      </c>
    </row>
    <row r="505" spans="1:15" x14ac:dyDescent="0.25">
      <c r="A505" s="8">
        <f t="shared" si="128"/>
        <v>3433</v>
      </c>
      <c r="B505" s="9">
        <f t="shared" si="124"/>
        <v>32</v>
      </c>
      <c r="C505" s="45" t="str">
        <f t="shared" si="100"/>
        <v>092</v>
      </c>
      <c r="D505" s="45" t="str">
        <f t="shared" si="101"/>
        <v>0922</v>
      </c>
      <c r="E505" s="39" t="s">
        <v>137</v>
      </c>
      <c r="F505" s="40">
        <v>32</v>
      </c>
      <c r="G505" s="41">
        <v>32</v>
      </c>
      <c r="H505" s="42">
        <v>3433</v>
      </c>
      <c r="I505" s="46">
        <v>1258</v>
      </c>
      <c r="J505" s="46">
        <v>1258</v>
      </c>
      <c r="K505" s="44" t="s">
        <v>120</v>
      </c>
      <c r="L505" s="202"/>
      <c r="M505" s="202"/>
      <c r="N505" s="202"/>
      <c r="O505" s="76">
        <v>3210</v>
      </c>
    </row>
    <row r="506" spans="1:15" ht="17.25" customHeight="1" x14ac:dyDescent="0.25">
      <c r="A506" s="8">
        <f t="shared" si="128"/>
        <v>3433</v>
      </c>
      <c r="B506" s="9">
        <f t="shared" si="124"/>
        <v>49</v>
      </c>
      <c r="C506" s="45" t="str">
        <f t="shared" si="100"/>
        <v>092</v>
      </c>
      <c r="D506" s="45" t="str">
        <f t="shared" si="101"/>
        <v>0922</v>
      </c>
      <c r="E506" s="39" t="s">
        <v>137</v>
      </c>
      <c r="F506" s="40">
        <v>32</v>
      </c>
      <c r="G506" s="74">
        <v>49</v>
      </c>
      <c r="H506" s="42">
        <v>3433</v>
      </c>
      <c r="I506" s="46">
        <v>1259</v>
      </c>
      <c r="J506" s="46">
        <v>1259</v>
      </c>
      <c r="K506" s="44" t="s">
        <v>120</v>
      </c>
      <c r="L506" s="202"/>
      <c r="M506" s="202"/>
      <c r="N506" s="202"/>
      <c r="O506" s="77">
        <v>4910</v>
      </c>
    </row>
    <row r="507" spans="1:15" ht="17.25" customHeight="1" x14ac:dyDescent="0.25">
      <c r="A507" s="8">
        <f t="shared" si="128"/>
        <v>3434</v>
      </c>
      <c r="B507" s="9">
        <f t="shared" si="124"/>
        <v>32</v>
      </c>
      <c r="C507" s="45" t="str">
        <f t="shared" si="100"/>
        <v>092</v>
      </c>
      <c r="D507" s="45" t="str">
        <f t="shared" si="101"/>
        <v>0922</v>
      </c>
      <c r="E507" s="39" t="s">
        <v>137</v>
      </c>
      <c r="F507" s="40">
        <v>32</v>
      </c>
      <c r="G507" s="74">
        <v>32</v>
      </c>
      <c r="H507" s="42">
        <v>3434</v>
      </c>
      <c r="I507" s="181">
        <v>1741</v>
      </c>
      <c r="J507" s="46">
        <v>1260</v>
      </c>
      <c r="K507" s="44" t="s">
        <v>121</v>
      </c>
      <c r="L507" s="202"/>
      <c r="M507" s="202"/>
      <c r="N507" s="202"/>
      <c r="O507" s="76">
        <v>3210</v>
      </c>
    </row>
    <row r="508" spans="1:15" ht="17.25" customHeight="1" x14ac:dyDescent="0.25">
      <c r="A508" s="8">
        <f t="shared" si="128"/>
        <v>3434</v>
      </c>
      <c r="B508" s="9">
        <f t="shared" si="124"/>
        <v>49</v>
      </c>
      <c r="C508" s="45" t="str">
        <f t="shared" si="100"/>
        <v>092</v>
      </c>
      <c r="D508" s="45" t="str">
        <f t="shared" si="101"/>
        <v>0922</v>
      </c>
      <c r="E508" s="39" t="s">
        <v>137</v>
      </c>
      <c r="F508" s="40">
        <v>32</v>
      </c>
      <c r="G508" s="74">
        <v>49</v>
      </c>
      <c r="H508" s="42">
        <v>3434</v>
      </c>
      <c r="I508" s="46">
        <v>1260</v>
      </c>
      <c r="J508" s="46">
        <v>1260</v>
      </c>
      <c r="K508" s="44" t="s">
        <v>121</v>
      </c>
      <c r="L508" s="202"/>
      <c r="M508" s="202"/>
      <c r="N508" s="202"/>
      <c r="O508" s="77">
        <v>4910</v>
      </c>
    </row>
    <row r="509" spans="1:15" ht="17.25" customHeight="1" x14ac:dyDescent="0.25">
      <c r="A509" s="8">
        <f t="shared" ref="A509:A512" si="141">H509</f>
        <v>3434</v>
      </c>
      <c r="B509" s="9">
        <f t="shared" ref="B509:B512" si="142">IF(J509&gt;0,G509," ")</f>
        <v>54</v>
      </c>
      <c r="C509" s="45" t="str">
        <f t="shared" ref="C509:C510" si="143">IF(I509&gt;0,LEFT(E509,3),"  ")</f>
        <v>092</v>
      </c>
      <c r="D509" s="45" t="str">
        <f t="shared" ref="D509:D510" si="144">IF(I509&gt;0,LEFT(E509,4),"  ")</f>
        <v>0922</v>
      </c>
      <c r="E509" s="39" t="s">
        <v>137</v>
      </c>
      <c r="F509" s="40">
        <v>32</v>
      </c>
      <c r="G509" s="74">
        <v>54</v>
      </c>
      <c r="H509" s="42">
        <v>3434</v>
      </c>
      <c r="I509" s="181">
        <v>7018</v>
      </c>
      <c r="J509" s="46">
        <v>1260</v>
      </c>
      <c r="K509" s="44" t="s">
        <v>121</v>
      </c>
      <c r="L509" s="202"/>
      <c r="M509" s="202"/>
      <c r="N509" s="202"/>
      <c r="O509" s="77">
        <v>5410</v>
      </c>
    </row>
    <row r="510" spans="1:15" x14ac:dyDescent="0.25">
      <c r="A510" s="8">
        <f t="shared" si="141"/>
        <v>35</v>
      </c>
      <c r="B510" s="9" t="str">
        <f t="shared" si="142"/>
        <v xml:space="preserve"> </v>
      </c>
      <c r="C510" s="45" t="str">
        <f t="shared" si="143"/>
        <v xml:space="preserve">  </v>
      </c>
      <c r="D510" s="45" t="str">
        <f t="shared" si="144"/>
        <v xml:space="preserve">  </v>
      </c>
      <c r="E510" s="39"/>
      <c r="F510" s="40"/>
      <c r="G510" s="41"/>
      <c r="H510" s="42">
        <v>35</v>
      </c>
      <c r="I510" s="43"/>
      <c r="J510" s="43"/>
      <c r="K510" s="5" t="s">
        <v>289</v>
      </c>
      <c r="L510" s="109">
        <f>SUM(L511)</f>
        <v>0</v>
      </c>
      <c r="M510" s="109">
        <f t="shared" ref="M510:N510" si="145">SUM(M511)</f>
        <v>0</v>
      </c>
      <c r="N510" s="109">
        <f t="shared" si="145"/>
        <v>0</v>
      </c>
      <c r="O510" s="18"/>
    </row>
    <row r="511" spans="1:15" ht="38.25" x14ac:dyDescent="0.25">
      <c r="A511" s="8">
        <f t="shared" si="141"/>
        <v>353</v>
      </c>
      <c r="B511" s="9" t="str">
        <f t="shared" si="142"/>
        <v xml:space="preserve"> </v>
      </c>
      <c r="C511" s="45" t="str">
        <f>IF(I511&gt;0,LEFT(E511,3),"  ")</f>
        <v xml:space="preserve">  </v>
      </c>
      <c r="D511" s="45" t="str">
        <f>IF(I511&gt;0,LEFT(E511,4),"  ")</f>
        <v xml:space="preserve">  </v>
      </c>
      <c r="E511" s="79"/>
      <c r="F511" s="80"/>
      <c r="G511" s="67"/>
      <c r="H511" s="42">
        <v>353</v>
      </c>
      <c r="I511" s="43"/>
      <c r="J511" s="43"/>
      <c r="K511" s="5" t="s">
        <v>290</v>
      </c>
      <c r="L511" s="116">
        <f>SUM(L512:L512)</f>
        <v>0</v>
      </c>
      <c r="M511" s="116">
        <f>SUM(M512:M512)</f>
        <v>0</v>
      </c>
      <c r="N511" s="116">
        <f>SUM(N512:N512)</f>
        <v>0</v>
      </c>
      <c r="O511" s="18"/>
    </row>
    <row r="512" spans="1:15" ht="38.25" x14ac:dyDescent="0.25">
      <c r="A512" s="8">
        <f t="shared" si="141"/>
        <v>3531</v>
      </c>
      <c r="B512" s="9">
        <f t="shared" si="142"/>
        <v>54</v>
      </c>
      <c r="C512" s="45" t="str">
        <f>IF(I512&gt;0,LEFT(E512,3),"  ")</f>
        <v>092</v>
      </c>
      <c r="D512" s="45" t="str">
        <f>IF(I512&gt;0,LEFT(E512,4),"  ")</f>
        <v>0922</v>
      </c>
      <c r="E512" s="39" t="s">
        <v>137</v>
      </c>
      <c r="F512" s="40">
        <v>32</v>
      </c>
      <c r="G512" s="74">
        <v>54</v>
      </c>
      <c r="H512" s="42">
        <v>3531</v>
      </c>
      <c r="I512" s="181">
        <v>7023</v>
      </c>
      <c r="J512" s="46">
        <v>1207</v>
      </c>
      <c r="K512" s="5" t="s">
        <v>290</v>
      </c>
      <c r="L512" s="202"/>
      <c r="M512" s="202"/>
      <c r="N512" s="202"/>
      <c r="O512" s="77">
        <v>5410</v>
      </c>
    </row>
    <row r="513" spans="1:15" ht="25.5" x14ac:dyDescent="0.25">
      <c r="A513" s="8">
        <f t="shared" si="128"/>
        <v>36</v>
      </c>
      <c r="B513" s="9" t="str">
        <f t="shared" si="124"/>
        <v xml:space="preserve"> </v>
      </c>
      <c r="C513" s="45" t="str">
        <f t="shared" si="100"/>
        <v xml:space="preserve">  </v>
      </c>
      <c r="D513" s="45" t="str">
        <f t="shared" si="101"/>
        <v xml:space="preserve">  </v>
      </c>
      <c r="E513" s="39"/>
      <c r="F513" s="40"/>
      <c r="G513" s="41"/>
      <c r="H513" s="42">
        <v>36</v>
      </c>
      <c r="I513" s="43"/>
      <c r="J513" s="43"/>
      <c r="K513" s="44" t="s">
        <v>106</v>
      </c>
      <c r="L513" s="109">
        <f>SUM(L514,L517,L520)</f>
        <v>0</v>
      </c>
      <c r="M513" s="109">
        <f t="shared" ref="M513" si="146">SUM(M514,M517,M520)</f>
        <v>0</v>
      </c>
      <c r="N513" s="109">
        <f>SUM(N514,N517,N520)</f>
        <v>0</v>
      </c>
      <c r="O513" s="18"/>
    </row>
    <row r="514" spans="1:15" ht="25.5" x14ac:dyDescent="0.25">
      <c r="A514" s="8">
        <f t="shared" si="128"/>
        <v>366</v>
      </c>
      <c r="B514" s="9" t="str">
        <f t="shared" si="124"/>
        <v xml:space="preserve"> </v>
      </c>
      <c r="C514" s="45" t="str">
        <f t="shared" ref="C514:C519" si="147">IF(I514&gt;0,LEFT(E514,3),"  ")</f>
        <v xml:space="preserve">  </v>
      </c>
      <c r="D514" s="45" t="str">
        <f t="shared" ref="D514:D519" si="148">IF(I514&gt;0,LEFT(E514,4),"  ")</f>
        <v xml:space="preserve">  </v>
      </c>
      <c r="E514" s="79"/>
      <c r="F514" s="80"/>
      <c r="G514" s="67"/>
      <c r="H514" s="73">
        <v>366</v>
      </c>
      <c r="I514" s="43"/>
      <c r="J514" s="43"/>
      <c r="K514" s="5" t="s">
        <v>107</v>
      </c>
      <c r="L514" s="116">
        <f t="shared" ref="L514:N514" si="149">SUM(L515:L516)</f>
        <v>0</v>
      </c>
      <c r="M514" s="116">
        <f t="shared" si="149"/>
        <v>0</v>
      </c>
      <c r="N514" s="116">
        <f t="shared" si="149"/>
        <v>0</v>
      </c>
      <c r="O514" s="18"/>
    </row>
    <row r="515" spans="1:15" ht="25.5" x14ac:dyDescent="0.25">
      <c r="A515" s="8">
        <f t="shared" si="128"/>
        <v>3661</v>
      </c>
      <c r="B515" s="9">
        <f t="shared" si="124"/>
        <v>54</v>
      </c>
      <c r="C515" s="45" t="str">
        <f t="shared" si="147"/>
        <v>092</v>
      </c>
      <c r="D515" s="45" t="str">
        <f t="shared" si="148"/>
        <v>0922</v>
      </c>
      <c r="E515" s="39" t="s">
        <v>137</v>
      </c>
      <c r="F515" s="40">
        <v>32</v>
      </c>
      <c r="G515" s="74">
        <v>54</v>
      </c>
      <c r="H515" s="73">
        <v>3661</v>
      </c>
      <c r="I515" s="46">
        <v>1261</v>
      </c>
      <c r="J515" s="46">
        <v>1261</v>
      </c>
      <c r="K515" s="5" t="s">
        <v>108</v>
      </c>
      <c r="L515" s="202"/>
      <c r="M515" s="202"/>
      <c r="N515" s="202"/>
      <c r="O515" s="77">
        <v>5410</v>
      </c>
    </row>
    <row r="516" spans="1:15" ht="25.5" x14ac:dyDescent="0.25">
      <c r="A516" s="8">
        <f t="shared" si="128"/>
        <v>3662</v>
      </c>
      <c r="B516" s="9">
        <f t="shared" si="124"/>
        <v>54</v>
      </c>
      <c r="C516" s="45" t="str">
        <f t="shared" si="147"/>
        <v>092</v>
      </c>
      <c r="D516" s="45" t="str">
        <f t="shared" si="148"/>
        <v>0922</v>
      </c>
      <c r="E516" s="39" t="s">
        <v>137</v>
      </c>
      <c r="F516" s="40">
        <v>32</v>
      </c>
      <c r="G516" s="74">
        <v>54</v>
      </c>
      <c r="H516" s="73">
        <v>3662</v>
      </c>
      <c r="I516" s="46">
        <v>1262</v>
      </c>
      <c r="J516" s="46">
        <v>1262</v>
      </c>
      <c r="K516" s="5" t="s">
        <v>117</v>
      </c>
      <c r="L516" s="202"/>
      <c r="M516" s="202"/>
      <c r="N516" s="202"/>
      <c r="O516" s="77">
        <v>5410</v>
      </c>
    </row>
    <row r="517" spans="1:15" ht="25.5" x14ac:dyDescent="0.25">
      <c r="A517" s="8">
        <f t="shared" si="128"/>
        <v>368</v>
      </c>
      <c r="B517" s="9" t="str">
        <f t="shared" si="124"/>
        <v xml:space="preserve"> </v>
      </c>
      <c r="C517" s="45" t="str">
        <f t="shared" si="147"/>
        <v xml:space="preserve">  </v>
      </c>
      <c r="D517" s="45" t="str">
        <f t="shared" si="148"/>
        <v xml:space="preserve">  </v>
      </c>
      <c r="E517" s="79"/>
      <c r="F517" s="80"/>
      <c r="G517" s="67"/>
      <c r="H517" s="42">
        <v>368</v>
      </c>
      <c r="I517" s="43"/>
      <c r="J517" s="43"/>
      <c r="K517" s="5" t="s">
        <v>241</v>
      </c>
      <c r="L517" s="116">
        <f>SUM(L518:L519)</f>
        <v>0</v>
      </c>
      <c r="M517" s="116">
        <f t="shared" ref="M517:N517" si="150">SUM(M518:M519)</f>
        <v>0</v>
      </c>
      <c r="N517" s="116">
        <f t="shared" si="150"/>
        <v>0</v>
      </c>
      <c r="O517" s="18"/>
    </row>
    <row r="518" spans="1:15" ht="25.5" x14ac:dyDescent="0.25">
      <c r="A518" s="8">
        <f t="shared" si="128"/>
        <v>3681</v>
      </c>
      <c r="B518" s="9">
        <f t="shared" si="124"/>
        <v>54</v>
      </c>
      <c r="C518" s="45" t="str">
        <f t="shared" si="147"/>
        <v>092</v>
      </c>
      <c r="D518" s="45" t="str">
        <f t="shared" si="148"/>
        <v>0922</v>
      </c>
      <c r="E518" s="39" t="s">
        <v>137</v>
      </c>
      <c r="F518" s="40">
        <v>32</v>
      </c>
      <c r="G518" s="74">
        <v>54</v>
      </c>
      <c r="H518" s="42">
        <v>3681</v>
      </c>
      <c r="I518" s="181">
        <v>7024</v>
      </c>
      <c r="J518" s="46">
        <v>1207</v>
      </c>
      <c r="K518" s="5" t="s">
        <v>291</v>
      </c>
      <c r="L518" s="202"/>
      <c r="M518" s="202"/>
      <c r="N518" s="202"/>
      <c r="O518" s="77">
        <v>5410</v>
      </c>
    </row>
    <row r="519" spans="1:15" ht="25.5" x14ac:dyDescent="0.25">
      <c r="A519" s="8">
        <f t="shared" ref="A519" si="151">H519</f>
        <v>3682</v>
      </c>
      <c r="B519" s="9">
        <f t="shared" ref="B519" si="152">IF(J519&gt;0,G519," ")</f>
        <v>54</v>
      </c>
      <c r="C519" s="45" t="str">
        <f t="shared" si="147"/>
        <v>092</v>
      </c>
      <c r="D519" s="45" t="str">
        <f t="shared" si="148"/>
        <v>0922</v>
      </c>
      <c r="E519" s="39" t="s">
        <v>137</v>
      </c>
      <c r="F519" s="40">
        <v>32</v>
      </c>
      <c r="G519" s="74">
        <v>54</v>
      </c>
      <c r="H519" s="42">
        <v>3682</v>
      </c>
      <c r="I519" s="181">
        <v>7025</v>
      </c>
      <c r="J519" s="46">
        <v>1207</v>
      </c>
      <c r="K519" s="5" t="s">
        <v>294</v>
      </c>
      <c r="L519" s="202"/>
      <c r="M519" s="202"/>
      <c r="N519" s="202"/>
      <c r="O519" s="77">
        <v>5410</v>
      </c>
    </row>
    <row r="520" spans="1:15" ht="25.5" x14ac:dyDescent="0.25">
      <c r="A520" s="8">
        <f t="shared" si="128"/>
        <v>369</v>
      </c>
      <c r="B520" s="9" t="str">
        <f t="shared" si="124"/>
        <v xml:space="preserve"> </v>
      </c>
      <c r="C520" s="45" t="str">
        <f t="shared" si="100"/>
        <v xml:space="preserve">  </v>
      </c>
      <c r="D520" s="45" t="str">
        <f t="shared" si="101"/>
        <v xml:space="preserve">  </v>
      </c>
      <c r="E520" s="39"/>
      <c r="F520" s="40"/>
      <c r="G520" s="41"/>
      <c r="H520" s="42">
        <v>369</v>
      </c>
      <c r="I520" s="43"/>
      <c r="J520" s="43"/>
      <c r="K520" s="44" t="s">
        <v>4</v>
      </c>
      <c r="L520" s="109">
        <f>SUM(L521:L523)</f>
        <v>0</v>
      </c>
      <c r="M520" s="109">
        <f t="shared" ref="M520" si="153">SUM(M521:M523)</f>
        <v>0</v>
      </c>
      <c r="N520" s="109">
        <f>SUM(N521:N523)</f>
        <v>0</v>
      </c>
      <c r="O520" s="18"/>
    </row>
    <row r="521" spans="1:15" ht="24.75" customHeight="1" x14ac:dyDescent="0.25">
      <c r="A521" s="8">
        <f t="shared" si="128"/>
        <v>3691</v>
      </c>
      <c r="B521" s="9">
        <f t="shared" si="124"/>
        <v>54</v>
      </c>
      <c r="C521" s="45" t="str">
        <f t="shared" ref="C521" si="154">IF(I521&gt;0,LEFT(E521,3),"  ")</f>
        <v>092</v>
      </c>
      <c r="D521" s="45" t="str">
        <f t="shared" ref="D521" si="155">IF(I521&gt;0,LEFT(E521,4),"  ")</f>
        <v>0922</v>
      </c>
      <c r="E521" s="39" t="s">
        <v>137</v>
      </c>
      <c r="F521" s="40">
        <v>32</v>
      </c>
      <c r="G521" s="74">
        <v>54</v>
      </c>
      <c r="H521" s="42">
        <v>3691</v>
      </c>
      <c r="I521" s="181">
        <v>7031</v>
      </c>
      <c r="J521" s="46">
        <v>1192</v>
      </c>
      <c r="K521" s="44" t="s">
        <v>126</v>
      </c>
      <c r="L521" s="202"/>
      <c r="M521" s="202"/>
      <c r="N521" s="202"/>
      <c r="O521" s="77">
        <v>5410</v>
      </c>
    </row>
    <row r="522" spans="1:15" ht="42.75" customHeight="1" x14ac:dyDescent="0.25">
      <c r="A522" s="8">
        <f t="shared" si="128"/>
        <v>3693</v>
      </c>
      <c r="B522" s="9">
        <f t="shared" si="124"/>
        <v>54</v>
      </c>
      <c r="C522" s="45" t="str">
        <f t="shared" si="100"/>
        <v>092</v>
      </c>
      <c r="D522" s="45" t="str">
        <f t="shared" si="101"/>
        <v>0922</v>
      </c>
      <c r="E522" s="39" t="s">
        <v>137</v>
      </c>
      <c r="F522" s="40">
        <v>32</v>
      </c>
      <c r="G522" s="74">
        <v>54</v>
      </c>
      <c r="H522" s="73">
        <v>3693</v>
      </c>
      <c r="I522" s="46">
        <v>1263</v>
      </c>
      <c r="J522" s="46">
        <v>1263</v>
      </c>
      <c r="K522" s="44" t="s">
        <v>179</v>
      </c>
      <c r="L522" s="202"/>
      <c r="M522" s="202"/>
      <c r="N522" s="202"/>
      <c r="O522" s="77">
        <v>5410</v>
      </c>
    </row>
    <row r="523" spans="1:15" ht="42.75" customHeight="1" x14ac:dyDescent="0.25">
      <c r="A523" s="8">
        <f t="shared" si="128"/>
        <v>3694</v>
      </c>
      <c r="B523" s="9">
        <f t="shared" ref="B523:B594" si="156">IF(J523&gt;0,G523," ")</f>
        <v>54</v>
      </c>
      <c r="C523" s="45" t="str">
        <f t="shared" si="100"/>
        <v>092</v>
      </c>
      <c r="D523" s="45" t="str">
        <f t="shared" si="101"/>
        <v>0922</v>
      </c>
      <c r="E523" s="39" t="s">
        <v>137</v>
      </c>
      <c r="F523" s="40">
        <v>32</v>
      </c>
      <c r="G523" s="74">
        <v>54</v>
      </c>
      <c r="H523" s="73">
        <v>3694</v>
      </c>
      <c r="I523" s="46">
        <v>1264</v>
      </c>
      <c r="J523" s="46">
        <v>1264</v>
      </c>
      <c r="K523" s="44" t="s">
        <v>179</v>
      </c>
      <c r="L523" s="202"/>
      <c r="M523" s="202"/>
      <c r="N523" s="202"/>
      <c r="O523" s="77">
        <v>5410</v>
      </c>
    </row>
    <row r="524" spans="1:15" ht="25.5" x14ac:dyDescent="0.25">
      <c r="A524" s="8">
        <f t="shared" si="128"/>
        <v>37</v>
      </c>
      <c r="B524" s="9" t="str">
        <f t="shared" si="156"/>
        <v xml:space="preserve"> </v>
      </c>
      <c r="C524" s="45" t="str">
        <f>IF(I524&gt;0,LEFT(E524,3),"  ")</f>
        <v xml:space="preserve">  </v>
      </c>
      <c r="D524" s="45" t="str">
        <f>IF(I524&gt;0,LEFT(E524,4),"  ")</f>
        <v xml:space="preserve">  </v>
      </c>
      <c r="E524" s="39"/>
      <c r="F524" s="40"/>
      <c r="G524" s="41"/>
      <c r="H524" s="42">
        <v>37</v>
      </c>
      <c r="I524" s="43"/>
      <c r="J524" s="43"/>
      <c r="K524" s="5" t="s">
        <v>110</v>
      </c>
      <c r="L524" s="109">
        <f t="shared" ref="L524:N524" si="157">SUM(L525)</f>
        <v>0</v>
      </c>
      <c r="M524" s="109">
        <f t="shared" si="157"/>
        <v>0</v>
      </c>
      <c r="N524" s="109">
        <f t="shared" si="157"/>
        <v>0</v>
      </c>
      <c r="O524" s="18"/>
    </row>
    <row r="525" spans="1:15" ht="25.5" x14ac:dyDescent="0.25">
      <c r="A525" s="8">
        <f t="shared" si="128"/>
        <v>372</v>
      </c>
      <c r="B525" s="9" t="str">
        <f t="shared" si="156"/>
        <v xml:space="preserve"> </v>
      </c>
      <c r="C525" s="45" t="str">
        <f>IF(I525&gt;0,LEFT(E525,3),"  ")</f>
        <v xml:space="preserve">  </v>
      </c>
      <c r="D525" s="45" t="str">
        <f>IF(I525&gt;0,LEFT(E525,4),"  ")</f>
        <v xml:space="preserve">  </v>
      </c>
      <c r="E525" s="39"/>
      <c r="F525" s="40"/>
      <c r="G525" s="41"/>
      <c r="H525" s="42">
        <v>372</v>
      </c>
      <c r="I525" s="43"/>
      <c r="J525" s="43"/>
      <c r="K525" s="5" t="s">
        <v>111</v>
      </c>
      <c r="L525" s="109">
        <f>SUM(L526:L528)</f>
        <v>0</v>
      </c>
      <c r="M525" s="109">
        <f t="shared" ref="M525" si="158">SUM(M526:M528)</f>
        <v>0</v>
      </c>
      <c r="N525" s="109">
        <f>SUM(N526:N528)</f>
        <v>0</v>
      </c>
      <c r="O525" s="18"/>
    </row>
    <row r="526" spans="1:15" ht="25.5" x14ac:dyDescent="0.25">
      <c r="A526" s="8">
        <f t="shared" si="128"/>
        <v>3721</v>
      </c>
      <c r="B526" s="9">
        <f t="shared" si="156"/>
        <v>54</v>
      </c>
      <c r="C526" s="45" t="str">
        <f>IF(I526&gt;0,LEFT(E526,3),"  ")</f>
        <v>092</v>
      </c>
      <c r="D526" s="45" t="str">
        <f>IF(I526&gt;0,LEFT(E526,4),"  ")</f>
        <v>0922</v>
      </c>
      <c r="E526" s="39" t="s">
        <v>137</v>
      </c>
      <c r="F526" s="40">
        <v>32</v>
      </c>
      <c r="G526" s="74">
        <v>54</v>
      </c>
      <c r="H526" s="42">
        <v>3721</v>
      </c>
      <c r="I526" s="46">
        <v>1265</v>
      </c>
      <c r="J526" s="46">
        <v>1265</v>
      </c>
      <c r="K526" s="5" t="s">
        <v>112</v>
      </c>
      <c r="L526" s="202"/>
      <c r="M526" s="202"/>
      <c r="N526" s="202"/>
      <c r="O526" s="77">
        <v>5410</v>
      </c>
    </row>
    <row r="527" spans="1:15" ht="25.5" x14ac:dyDescent="0.25">
      <c r="A527" s="8">
        <f t="shared" si="128"/>
        <v>3722</v>
      </c>
      <c r="B527" s="9">
        <f t="shared" si="156"/>
        <v>32</v>
      </c>
      <c r="C527" s="45" t="str">
        <f>IF(I527&gt;0,LEFT(E527,3),"  ")</f>
        <v>092</v>
      </c>
      <c r="D527" s="45" t="str">
        <f>IF(I527&gt;0,LEFT(E527,4),"  ")</f>
        <v>0922</v>
      </c>
      <c r="E527" s="39" t="s">
        <v>137</v>
      </c>
      <c r="F527" s="40">
        <v>32</v>
      </c>
      <c r="G527" s="74">
        <v>32</v>
      </c>
      <c r="H527" s="42">
        <v>3722</v>
      </c>
      <c r="I527" s="181">
        <v>7046</v>
      </c>
      <c r="J527" s="46">
        <v>1265</v>
      </c>
      <c r="K527" s="5" t="s">
        <v>173</v>
      </c>
      <c r="L527" s="202"/>
      <c r="M527" s="202"/>
      <c r="N527" s="202"/>
      <c r="O527" s="77">
        <v>3210</v>
      </c>
    </row>
    <row r="528" spans="1:15" ht="25.5" x14ac:dyDescent="0.25">
      <c r="A528" s="8">
        <f t="shared" ref="A528" si="159">H528</f>
        <v>3722</v>
      </c>
      <c r="B528" s="9">
        <f t="shared" ref="B528" si="160">IF(J528&gt;0,G528," ")</f>
        <v>54</v>
      </c>
      <c r="C528" s="45" t="str">
        <f>IF(I528&gt;0,LEFT(E528,3),"  ")</f>
        <v>092</v>
      </c>
      <c r="D528" s="45" t="str">
        <f>IF(I528&gt;0,LEFT(E528,4),"  ")</f>
        <v>0922</v>
      </c>
      <c r="E528" s="39" t="s">
        <v>137</v>
      </c>
      <c r="F528" s="40">
        <v>32</v>
      </c>
      <c r="G528" s="74">
        <v>54</v>
      </c>
      <c r="H528" s="42">
        <v>3722</v>
      </c>
      <c r="I528" s="181">
        <v>7019</v>
      </c>
      <c r="J528" s="46">
        <v>1265</v>
      </c>
      <c r="K528" s="5" t="s">
        <v>173</v>
      </c>
      <c r="L528" s="202"/>
      <c r="M528" s="202"/>
      <c r="N528" s="202"/>
      <c r="O528" s="77">
        <v>5410</v>
      </c>
    </row>
    <row r="529" spans="1:15" x14ac:dyDescent="0.25">
      <c r="A529" s="8">
        <f t="shared" si="128"/>
        <v>38</v>
      </c>
      <c r="B529" s="9" t="str">
        <f t="shared" si="156"/>
        <v xml:space="preserve"> </v>
      </c>
      <c r="C529" s="45" t="str">
        <f t="shared" si="100"/>
        <v xml:space="preserve">  </v>
      </c>
      <c r="D529" s="45" t="str">
        <f t="shared" si="101"/>
        <v xml:space="preserve">  </v>
      </c>
      <c r="E529" s="39"/>
      <c r="F529" s="40"/>
      <c r="G529" s="41"/>
      <c r="H529" s="42">
        <v>38</v>
      </c>
      <c r="I529" s="43"/>
      <c r="J529" s="43"/>
      <c r="K529" s="44" t="s">
        <v>60</v>
      </c>
      <c r="L529" s="109">
        <f t="shared" ref="L529:N529" si="161">SUM(L530)</f>
        <v>0</v>
      </c>
      <c r="M529" s="109">
        <f t="shared" si="161"/>
        <v>0</v>
      </c>
      <c r="N529" s="109">
        <f t="shared" si="161"/>
        <v>0</v>
      </c>
      <c r="O529" s="18"/>
    </row>
    <row r="530" spans="1:15" x14ac:dyDescent="0.25">
      <c r="A530" s="8">
        <f t="shared" si="128"/>
        <v>381</v>
      </c>
      <c r="B530" s="9" t="str">
        <f t="shared" si="156"/>
        <v xml:space="preserve"> </v>
      </c>
      <c r="C530" s="45" t="str">
        <f t="shared" si="100"/>
        <v xml:space="preserve">  </v>
      </c>
      <c r="D530" s="45" t="str">
        <f t="shared" si="101"/>
        <v xml:space="preserve">  </v>
      </c>
      <c r="E530" s="39"/>
      <c r="F530" s="40"/>
      <c r="G530" s="41"/>
      <c r="H530" s="42">
        <v>381</v>
      </c>
      <c r="I530" s="43"/>
      <c r="J530" s="43"/>
      <c r="K530" s="44" t="s">
        <v>61</v>
      </c>
      <c r="L530" s="109">
        <f>SUM(L531:L532)</f>
        <v>0</v>
      </c>
      <c r="M530" s="109">
        <f t="shared" ref="M530" si="162">SUM(M531:M532)</f>
        <v>0</v>
      </c>
      <c r="N530" s="109">
        <f>SUM(N531:N532)</f>
        <v>0</v>
      </c>
      <c r="O530" s="18"/>
    </row>
    <row r="531" spans="1:15" x14ac:dyDescent="0.25">
      <c r="A531" s="8">
        <f t="shared" si="128"/>
        <v>3811</v>
      </c>
      <c r="B531" s="9">
        <f t="shared" si="156"/>
        <v>62</v>
      </c>
      <c r="C531" s="45" t="str">
        <f t="shared" si="100"/>
        <v>092</v>
      </c>
      <c r="D531" s="45" t="str">
        <f t="shared" si="101"/>
        <v>0922</v>
      </c>
      <c r="E531" s="39" t="s">
        <v>137</v>
      </c>
      <c r="F531" s="40">
        <v>32</v>
      </c>
      <c r="G531" s="74">
        <v>62</v>
      </c>
      <c r="H531" s="42">
        <v>3811</v>
      </c>
      <c r="I531" s="46">
        <v>1266</v>
      </c>
      <c r="J531" s="46">
        <v>1266</v>
      </c>
      <c r="K531" s="44" t="s">
        <v>62</v>
      </c>
      <c r="L531" s="202"/>
      <c r="M531" s="202"/>
      <c r="N531" s="202"/>
      <c r="O531" s="77">
        <v>6210</v>
      </c>
    </row>
    <row r="532" spans="1:15" ht="25.5" x14ac:dyDescent="0.25">
      <c r="A532" s="8">
        <f t="shared" si="128"/>
        <v>3813</v>
      </c>
      <c r="B532" s="9">
        <f t="shared" si="156"/>
        <v>54</v>
      </c>
      <c r="C532" s="45" t="str">
        <f>IF(I532&gt;0,LEFT(E532,3),"  ")</f>
        <v>092</v>
      </c>
      <c r="D532" s="45" t="str">
        <f>IF(I532&gt;0,LEFT(E532,4),"  ")</f>
        <v>0922</v>
      </c>
      <c r="E532" s="39" t="s">
        <v>137</v>
      </c>
      <c r="F532" s="40">
        <v>32</v>
      </c>
      <c r="G532" s="74">
        <v>54</v>
      </c>
      <c r="H532" s="42">
        <v>3813</v>
      </c>
      <c r="I532" s="181">
        <v>7026</v>
      </c>
      <c r="J532" s="46">
        <v>1207</v>
      </c>
      <c r="K532" s="5" t="s">
        <v>294</v>
      </c>
      <c r="L532" s="202"/>
      <c r="M532" s="202"/>
      <c r="N532" s="202"/>
      <c r="O532" s="77">
        <v>5410</v>
      </c>
    </row>
    <row r="533" spans="1:15" ht="25.5" x14ac:dyDescent="0.25">
      <c r="A533" s="8">
        <f t="shared" si="128"/>
        <v>4</v>
      </c>
      <c r="B533" s="9" t="str">
        <f t="shared" si="156"/>
        <v xml:space="preserve"> </v>
      </c>
      <c r="C533" s="45" t="str">
        <f t="shared" si="100"/>
        <v xml:space="preserve">  </v>
      </c>
      <c r="D533" s="45" t="str">
        <f t="shared" si="101"/>
        <v xml:space="preserve">  </v>
      </c>
      <c r="E533" s="39"/>
      <c r="F533" s="40"/>
      <c r="G533" s="41"/>
      <c r="H533" s="42">
        <v>4</v>
      </c>
      <c r="I533" s="43"/>
      <c r="J533" s="43"/>
      <c r="K533" s="44" t="s">
        <v>65</v>
      </c>
      <c r="L533" s="109">
        <f>SUM(L534,L538,L590)</f>
        <v>0</v>
      </c>
      <c r="M533" s="109">
        <f>SUM(M534,M538,M590)</f>
        <v>0</v>
      </c>
      <c r="N533" s="109">
        <f>SUM(N534,N538,N590)</f>
        <v>0</v>
      </c>
      <c r="O533" s="18"/>
    </row>
    <row r="534" spans="1:15" ht="25.5" x14ac:dyDescent="0.25">
      <c r="A534" s="8">
        <f t="shared" si="128"/>
        <v>41</v>
      </c>
      <c r="B534" s="9" t="str">
        <f t="shared" si="156"/>
        <v xml:space="preserve"> </v>
      </c>
      <c r="C534" s="45" t="str">
        <f>IF(I534&gt;0,LEFT(E534,3),"  ")</f>
        <v xml:space="preserve">  </v>
      </c>
      <c r="D534" s="45" t="str">
        <f>IF(I534&gt;0,LEFT(E534,4),"  ")</f>
        <v xml:space="preserve">  </v>
      </c>
      <c r="E534" s="39"/>
      <c r="F534" s="40"/>
      <c r="G534" s="41"/>
      <c r="H534" s="42">
        <v>41</v>
      </c>
      <c r="I534" s="43"/>
      <c r="J534" s="43"/>
      <c r="K534" s="44" t="s">
        <v>92</v>
      </c>
      <c r="L534" s="109">
        <f t="shared" ref="L534:N534" si="163">SUM(L535)</f>
        <v>0</v>
      </c>
      <c r="M534" s="109">
        <f t="shared" si="163"/>
        <v>0</v>
      </c>
      <c r="N534" s="109">
        <f t="shared" si="163"/>
        <v>0</v>
      </c>
      <c r="O534" s="18"/>
    </row>
    <row r="535" spans="1:15" x14ac:dyDescent="0.25">
      <c r="A535" s="8">
        <f t="shared" si="128"/>
        <v>412</v>
      </c>
      <c r="B535" s="9" t="str">
        <f t="shared" si="156"/>
        <v xml:space="preserve"> </v>
      </c>
      <c r="C535" s="45" t="str">
        <f>IF(I535&gt;0,LEFT(E535,3),"  ")</f>
        <v xml:space="preserve">  </v>
      </c>
      <c r="D535" s="45" t="str">
        <f>IF(I535&gt;0,LEFT(E535,4),"  ")</f>
        <v xml:space="preserve">  </v>
      </c>
      <c r="E535" s="39"/>
      <c r="F535" s="40"/>
      <c r="G535" s="41"/>
      <c r="H535" s="42">
        <v>412</v>
      </c>
      <c r="I535" s="43"/>
      <c r="J535" s="43"/>
      <c r="K535" s="44" t="s">
        <v>93</v>
      </c>
      <c r="L535" s="109">
        <f t="shared" ref="L535:N535" si="164">SUM(L536:L537)</f>
        <v>0</v>
      </c>
      <c r="M535" s="109">
        <f t="shared" si="164"/>
        <v>0</v>
      </c>
      <c r="N535" s="109">
        <f t="shared" si="164"/>
        <v>0</v>
      </c>
      <c r="O535" s="18"/>
    </row>
    <row r="536" spans="1:15" x14ac:dyDescent="0.25">
      <c r="A536" s="8">
        <f t="shared" si="128"/>
        <v>4123</v>
      </c>
      <c r="B536" s="9">
        <f t="shared" si="156"/>
        <v>54</v>
      </c>
      <c r="C536" s="45" t="str">
        <f>IF(I536&gt;0,LEFT(E536,3),"  ")</f>
        <v>092</v>
      </c>
      <c r="D536" s="45" t="str">
        <f>IF(I536&gt;0,LEFT(E536,4),"  ")</f>
        <v>0922</v>
      </c>
      <c r="E536" s="39" t="s">
        <v>137</v>
      </c>
      <c r="F536" s="40">
        <v>32</v>
      </c>
      <c r="G536" s="74">
        <v>54</v>
      </c>
      <c r="H536" s="42">
        <v>4123</v>
      </c>
      <c r="I536" s="46">
        <v>1267</v>
      </c>
      <c r="J536" s="46">
        <v>1267</v>
      </c>
      <c r="K536" s="44" t="s">
        <v>94</v>
      </c>
      <c r="L536" s="202"/>
      <c r="M536" s="202"/>
      <c r="N536" s="202"/>
      <c r="O536" s="77">
        <v>5410</v>
      </c>
    </row>
    <row r="537" spans="1:15" x14ac:dyDescent="0.25">
      <c r="A537" s="8">
        <f t="shared" si="128"/>
        <v>4123</v>
      </c>
      <c r="B537" s="9">
        <f t="shared" si="156"/>
        <v>32</v>
      </c>
      <c r="C537" s="45" t="str">
        <f>IF(I537&gt;0,LEFT(E537,3),"  ")</f>
        <v>092</v>
      </c>
      <c r="D537" s="45" t="str">
        <f>IF(I537&gt;0,LEFT(E537,4),"  ")</f>
        <v>0922</v>
      </c>
      <c r="E537" s="39" t="s">
        <v>137</v>
      </c>
      <c r="F537" s="40">
        <v>32</v>
      </c>
      <c r="G537" s="74">
        <v>32</v>
      </c>
      <c r="H537" s="42">
        <v>4123</v>
      </c>
      <c r="I537" s="181">
        <v>1743</v>
      </c>
      <c r="J537" s="46">
        <v>1267</v>
      </c>
      <c r="K537" s="44" t="s">
        <v>94</v>
      </c>
      <c r="L537" s="202"/>
      <c r="M537" s="202"/>
      <c r="N537" s="202"/>
      <c r="O537" s="76">
        <v>3210</v>
      </c>
    </row>
    <row r="538" spans="1:15" ht="25.5" x14ac:dyDescent="0.25">
      <c r="A538" s="8">
        <f t="shared" si="128"/>
        <v>42</v>
      </c>
      <c r="B538" s="9" t="str">
        <f t="shared" si="156"/>
        <v xml:space="preserve"> </v>
      </c>
      <c r="C538" s="45" t="str">
        <f t="shared" si="100"/>
        <v xml:space="preserve">  </v>
      </c>
      <c r="D538" s="45" t="str">
        <f t="shared" si="101"/>
        <v xml:space="preserve">  </v>
      </c>
      <c r="E538" s="39"/>
      <c r="F538" s="40"/>
      <c r="G538" s="41"/>
      <c r="H538" s="42">
        <v>42</v>
      </c>
      <c r="I538" s="43"/>
      <c r="J538" s="43"/>
      <c r="K538" s="44" t="s">
        <v>66</v>
      </c>
      <c r="L538" s="109">
        <f t="shared" ref="L538:N538" si="165">SUM(L539,L542,L576,L580,L586,L588)</f>
        <v>0</v>
      </c>
      <c r="M538" s="109">
        <f t="shared" si="165"/>
        <v>0</v>
      </c>
      <c r="N538" s="109">
        <f t="shared" si="165"/>
        <v>0</v>
      </c>
      <c r="O538" s="18"/>
    </row>
    <row r="539" spans="1:15" x14ac:dyDescent="0.25">
      <c r="A539" s="8">
        <f t="shared" si="128"/>
        <v>421</v>
      </c>
      <c r="B539" s="9" t="str">
        <f t="shared" si="156"/>
        <v xml:space="preserve"> </v>
      </c>
      <c r="C539" s="45" t="str">
        <f>IF(I539&gt;0,LEFT(E539,3),"  ")</f>
        <v xml:space="preserve">  </v>
      </c>
      <c r="D539" s="45" t="str">
        <f>IF(I539&gt;0,LEFT(E539,4),"  ")</f>
        <v xml:space="preserve">  </v>
      </c>
      <c r="E539" s="39"/>
      <c r="F539" s="40"/>
      <c r="G539" s="41"/>
      <c r="H539" s="42">
        <v>421</v>
      </c>
      <c r="I539" s="43"/>
      <c r="J539" s="43"/>
      <c r="K539" s="5" t="s">
        <v>114</v>
      </c>
      <c r="L539" s="109">
        <f>SUM(L540:L541)</f>
        <v>0</v>
      </c>
      <c r="M539" s="109">
        <f t="shared" ref="M539:N539" si="166">SUM(M540:M541)</f>
        <v>0</v>
      </c>
      <c r="N539" s="109">
        <f t="shared" si="166"/>
        <v>0</v>
      </c>
      <c r="O539" s="18"/>
    </row>
    <row r="540" spans="1:15" x14ac:dyDescent="0.25">
      <c r="A540" s="8">
        <f t="shared" si="128"/>
        <v>4212</v>
      </c>
      <c r="B540" s="9">
        <f t="shared" si="156"/>
        <v>54</v>
      </c>
      <c r="C540" s="45" t="str">
        <f>IF(I540&gt;0,LEFT(E540,3),"  ")</f>
        <v>092</v>
      </c>
      <c r="D540" s="45" t="str">
        <f>IF(I540&gt;0,LEFT(E540,4),"  ")</f>
        <v>0922</v>
      </c>
      <c r="E540" s="39" t="s">
        <v>137</v>
      </c>
      <c r="F540" s="40">
        <v>32</v>
      </c>
      <c r="G540" s="74">
        <v>54</v>
      </c>
      <c r="H540" s="42">
        <v>4212</v>
      </c>
      <c r="I540" s="46">
        <v>1268</v>
      </c>
      <c r="J540" s="46">
        <v>1268</v>
      </c>
      <c r="K540" s="5" t="s">
        <v>180</v>
      </c>
      <c r="L540" s="202"/>
      <c r="M540" s="202"/>
      <c r="N540" s="202"/>
      <c r="O540" s="77">
        <v>5410</v>
      </c>
    </row>
    <row r="541" spans="1:15" x14ac:dyDescent="0.25">
      <c r="A541" s="8">
        <f t="shared" ref="A541" si="167">H541</f>
        <v>4214</v>
      </c>
      <c r="B541" s="9">
        <f t="shared" ref="B541" si="168">IF(J541&gt;0,G541," ")</f>
        <v>54</v>
      </c>
      <c r="C541" s="45" t="str">
        <f>IF(I541&gt;0,LEFT(E541,3),"  ")</f>
        <v>092</v>
      </c>
      <c r="D541" s="45" t="str">
        <f>IF(I541&gt;0,LEFT(E541,4),"  ")</f>
        <v>0922</v>
      </c>
      <c r="E541" s="39" t="s">
        <v>137</v>
      </c>
      <c r="F541" s="40">
        <v>32</v>
      </c>
      <c r="G541" s="74">
        <v>54</v>
      </c>
      <c r="H541" s="42">
        <v>4214</v>
      </c>
      <c r="I541" s="46">
        <v>7035</v>
      </c>
      <c r="J541" s="46">
        <v>1267</v>
      </c>
      <c r="K541" s="5" t="s">
        <v>297</v>
      </c>
      <c r="L541" s="202"/>
      <c r="M541" s="202"/>
      <c r="N541" s="202"/>
      <c r="O541" s="77">
        <v>5410</v>
      </c>
    </row>
    <row r="542" spans="1:15" x14ac:dyDescent="0.25">
      <c r="A542" s="8">
        <f t="shared" si="128"/>
        <v>422</v>
      </c>
      <c r="B542" s="9" t="str">
        <f t="shared" si="156"/>
        <v xml:space="preserve"> </v>
      </c>
      <c r="C542" s="45" t="str">
        <f t="shared" si="100"/>
        <v xml:space="preserve">  </v>
      </c>
      <c r="D542" s="45" t="str">
        <f t="shared" si="101"/>
        <v xml:space="preserve">  </v>
      </c>
      <c r="E542" s="39"/>
      <c r="F542" s="40"/>
      <c r="G542" s="41"/>
      <c r="H542" s="42">
        <v>422</v>
      </c>
      <c r="I542" s="43"/>
      <c r="J542" s="43"/>
      <c r="K542" s="44" t="s">
        <v>67</v>
      </c>
      <c r="L542" s="109">
        <f>SUM(L543:L575)</f>
        <v>0</v>
      </c>
      <c r="M542" s="109">
        <f>SUM(M543:M575)</f>
        <v>0</v>
      </c>
      <c r="N542" s="109">
        <f>SUM(N543:N575)</f>
        <v>0</v>
      </c>
      <c r="O542" s="18"/>
    </row>
    <row r="543" spans="1:15" x14ac:dyDescent="0.25">
      <c r="A543" s="39" t="s">
        <v>137</v>
      </c>
      <c r="B543" s="39" t="s">
        <v>137</v>
      </c>
      <c r="C543" s="39" t="s">
        <v>137</v>
      </c>
      <c r="D543" s="39" t="s">
        <v>137</v>
      </c>
      <c r="E543" s="39" t="s">
        <v>137</v>
      </c>
      <c r="F543" s="40">
        <v>32</v>
      </c>
      <c r="G543" s="41">
        <v>32</v>
      </c>
      <c r="H543" s="42">
        <v>4221</v>
      </c>
      <c r="I543" s="46">
        <v>1269</v>
      </c>
      <c r="J543" s="46">
        <v>1269</v>
      </c>
      <c r="K543" s="44" t="s">
        <v>68</v>
      </c>
      <c r="L543" s="202"/>
      <c r="M543" s="202"/>
      <c r="N543" s="202"/>
      <c r="O543" s="76">
        <v>3210</v>
      </c>
    </row>
    <row r="544" spans="1:15" ht="17.25" customHeight="1" x14ac:dyDescent="0.25">
      <c r="A544" s="39" t="s">
        <v>137</v>
      </c>
      <c r="B544" s="39" t="s">
        <v>137</v>
      </c>
      <c r="C544" s="39" t="s">
        <v>137</v>
      </c>
      <c r="D544" s="39" t="s">
        <v>137</v>
      </c>
      <c r="E544" s="39" t="s">
        <v>137</v>
      </c>
      <c r="F544" s="40">
        <v>32</v>
      </c>
      <c r="G544" s="74">
        <v>49</v>
      </c>
      <c r="H544" s="42">
        <v>4221</v>
      </c>
      <c r="I544" s="46">
        <v>1270</v>
      </c>
      <c r="J544" s="46">
        <v>1270</v>
      </c>
      <c r="K544" s="44" t="s">
        <v>68</v>
      </c>
      <c r="L544" s="202"/>
      <c r="M544" s="202"/>
      <c r="N544" s="202"/>
      <c r="O544" s="77">
        <v>4910</v>
      </c>
    </row>
    <row r="545" spans="1:15" ht="17.25" customHeight="1" x14ac:dyDescent="0.25">
      <c r="A545" s="39" t="s">
        <v>137</v>
      </c>
      <c r="B545" s="39" t="s">
        <v>137</v>
      </c>
      <c r="C545" s="39" t="s">
        <v>137</v>
      </c>
      <c r="D545" s="39" t="s">
        <v>137</v>
      </c>
      <c r="E545" s="39" t="s">
        <v>137</v>
      </c>
      <c r="F545" s="40">
        <v>32</v>
      </c>
      <c r="G545" s="74">
        <v>54</v>
      </c>
      <c r="H545" s="42">
        <v>4221</v>
      </c>
      <c r="I545" s="46">
        <v>1271</v>
      </c>
      <c r="J545" s="46">
        <v>1271</v>
      </c>
      <c r="K545" s="44" t="s">
        <v>68</v>
      </c>
      <c r="L545" s="202"/>
      <c r="M545" s="202"/>
      <c r="N545" s="202"/>
      <c r="O545" s="77">
        <v>5410</v>
      </c>
    </row>
    <row r="546" spans="1:15" ht="17.25" customHeight="1" x14ac:dyDescent="0.25">
      <c r="A546" s="39" t="s">
        <v>137</v>
      </c>
      <c r="B546" s="39" t="s">
        <v>137</v>
      </c>
      <c r="C546" s="39" t="s">
        <v>137</v>
      </c>
      <c r="D546" s="39" t="s">
        <v>137</v>
      </c>
      <c r="E546" s="39" t="s">
        <v>137</v>
      </c>
      <c r="F546" s="40">
        <v>32</v>
      </c>
      <c r="G546" s="74">
        <v>62</v>
      </c>
      <c r="H546" s="42">
        <v>4221</v>
      </c>
      <c r="I546" s="46">
        <v>1272</v>
      </c>
      <c r="J546" s="46">
        <v>1272</v>
      </c>
      <c r="K546" s="44" t="s">
        <v>68</v>
      </c>
      <c r="L546" s="202"/>
      <c r="M546" s="202"/>
      <c r="N546" s="202"/>
      <c r="O546" s="77">
        <v>6210</v>
      </c>
    </row>
    <row r="547" spans="1:15" ht="17.25" customHeight="1" x14ac:dyDescent="0.25">
      <c r="A547" s="39" t="s">
        <v>137</v>
      </c>
      <c r="B547" s="39" t="s">
        <v>137</v>
      </c>
      <c r="C547" s="39" t="s">
        <v>137</v>
      </c>
      <c r="D547" s="39" t="s">
        <v>137</v>
      </c>
      <c r="E547" s="39" t="s">
        <v>137</v>
      </c>
      <c r="F547" s="40">
        <v>32</v>
      </c>
      <c r="G547" s="74">
        <v>72</v>
      </c>
      <c r="H547" s="42">
        <v>4221</v>
      </c>
      <c r="I547" s="46">
        <v>1273</v>
      </c>
      <c r="J547" s="46">
        <v>1273</v>
      </c>
      <c r="K547" s="44" t="s">
        <v>68</v>
      </c>
      <c r="L547" s="202"/>
      <c r="M547" s="202"/>
      <c r="N547" s="202"/>
      <c r="O547" s="77">
        <v>7210</v>
      </c>
    </row>
    <row r="548" spans="1:15" x14ac:dyDescent="0.25">
      <c r="A548" s="39" t="s">
        <v>137</v>
      </c>
      <c r="B548" s="39" t="s">
        <v>137</v>
      </c>
      <c r="C548" s="39" t="s">
        <v>137</v>
      </c>
      <c r="D548" s="39" t="s">
        <v>137</v>
      </c>
      <c r="E548" s="39" t="s">
        <v>137</v>
      </c>
      <c r="F548" s="40">
        <v>32</v>
      </c>
      <c r="G548" s="41">
        <v>32</v>
      </c>
      <c r="H548" s="42">
        <v>4222</v>
      </c>
      <c r="I548" s="46">
        <v>1274</v>
      </c>
      <c r="J548" s="46">
        <v>1274</v>
      </c>
      <c r="K548" s="44" t="s">
        <v>95</v>
      </c>
      <c r="L548" s="202"/>
      <c r="M548" s="202"/>
      <c r="N548" s="202"/>
      <c r="O548" s="76">
        <v>3210</v>
      </c>
    </row>
    <row r="549" spans="1:15" ht="17.25" customHeight="1" x14ac:dyDescent="0.25">
      <c r="A549" s="39" t="s">
        <v>137</v>
      </c>
      <c r="B549" s="39" t="s">
        <v>137</v>
      </c>
      <c r="C549" s="39" t="s">
        <v>137</v>
      </c>
      <c r="D549" s="39" t="s">
        <v>137</v>
      </c>
      <c r="E549" s="39" t="s">
        <v>137</v>
      </c>
      <c r="F549" s="40">
        <v>32</v>
      </c>
      <c r="G549" s="74">
        <v>49</v>
      </c>
      <c r="H549" s="42">
        <v>4222</v>
      </c>
      <c r="I549" s="46">
        <v>1275</v>
      </c>
      <c r="J549" s="46">
        <v>1275</v>
      </c>
      <c r="K549" s="44" t="s">
        <v>95</v>
      </c>
      <c r="L549" s="202"/>
      <c r="M549" s="202"/>
      <c r="N549" s="202"/>
      <c r="O549" s="77">
        <v>4910</v>
      </c>
    </row>
    <row r="550" spans="1:15" ht="17.25" customHeight="1" x14ac:dyDescent="0.25">
      <c r="A550" s="39" t="s">
        <v>137</v>
      </c>
      <c r="B550" s="39" t="s">
        <v>137</v>
      </c>
      <c r="C550" s="39" t="s">
        <v>137</v>
      </c>
      <c r="D550" s="39" t="s">
        <v>137</v>
      </c>
      <c r="E550" s="39" t="s">
        <v>137</v>
      </c>
      <c r="F550" s="40">
        <v>32</v>
      </c>
      <c r="G550" s="74">
        <v>54</v>
      </c>
      <c r="H550" s="42">
        <v>4222</v>
      </c>
      <c r="I550" s="46">
        <v>1276</v>
      </c>
      <c r="J550" s="46">
        <v>1276</v>
      </c>
      <c r="K550" s="44" t="s">
        <v>95</v>
      </c>
      <c r="L550" s="202"/>
      <c r="M550" s="202"/>
      <c r="N550" s="202"/>
      <c r="O550" s="77">
        <v>5410</v>
      </c>
    </row>
    <row r="551" spans="1:15" ht="17.25" customHeight="1" x14ac:dyDescent="0.25">
      <c r="A551" s="39" t="s">
        <v>137</v>
      </c>
      <c r="B551" s="39" t="s">
        <v>137</v>
      </c>
      <c r="C551" s="39" t="s">
        <v>137</v>
      </c>
      <c r="D551" s="39" t="s">
        <v>137</v>
      </c>
      <c r="E551" s="39" t="s">
        <v>137</v>
      </c>
      <c r="F551" s="40">
        <v>32</v>
      </c>
      <c r="G551" s="74">
        <v>62</v>
      </c>
      <c r="H551" s="42">
        <v>4222</v>
      </c>
      <c r="I551" s="46">
        <v>1277</v>
      </c>
      <c r="J551" s="46">
        <v>1277</v>
      </c>
      <c r="K551" s="44" t="s">
        <v>95</v>
      </c>
      <c r="L551" s="202"/>
      <c r="M551" s="202"/>
      <c r="N551" s="202"/>
      <c r="O551" s="77">
        <v>6210</v>
      </c>
    </row>
    <row r="552" spans="1:15" ht="17.25" customHeight="1" x14ac:dyDescent="0.25">
      <c r="A552" s="39" t="s">
        <v>137</v>
      </c>
      <c r="B552" s="39" t="s">
        <v>137</v>
      </c>
      <c r="C552" s="39" t="s">
        <v>137</v>
      </c>
      <c r="D552" s="39" t="s">
        <v>137</v>
      </c>
      <c r="E552" s="39" t="s">
        <v>137</v>
      </c>
      <c r="F552" s="40">
        <v>32</v>
      </c>
      <c r="G552" s="74">
        <v>72</v>
      </c>
      <c r="H552" s="42">
        <v>4222</v>
      </c>
      <c r="I552" s="46">
        <v>1278</v>
      </c>
      <c r="J552" s="46">
        <v>1278</v>
      </c>
      <c r="K552" s="44" t="s">
        <v>95</v>
      </c>
      <c r="L552" s="202"/>
      <c r="M552" s="202"/>
      <c r="N552" s="202"/>
      <c r="O552" s="77">
        <v>7210</v>
      </c>
    </row>
    <row r="553" spans="1:15" x14ac:dyDescent="0.25">
      <c r="A553" s="39" t="s">
        <v>137</v>
      </c>
      <c r="B553" s="39" t="s">
        <v>137</v>
      </c>
      <c r="C553" s="39" t="s">
        <v>137</v>
      </c>
      <c r="D553" s="39" t="s">
        <v>137</v>
      </c>
      <c r="E553" s="39" t="s">
        <v>137</v>
      </c>
      <c r="F553" s="40">
        <v>32</v>
      </c>
      <c r="G553" s="41">
        <v>32</v>
      </c>
      <c r="H553" s="42">
        <v>4223</v>
      </c>
      <c r="I553" s="46">
        <v>1279</v>
      </c>
      <c r="J553" s="46">
        <v>1279</v>
      </c>
      <c r="K553" s="44" t="s">
        <v>96</v>
      </c>
      <c r="L553" s="202"/>
      <c r="M553" s="202"/>
      <c r="N553" s="202"/>
      <c r="O553" s="76">
        <v>3210</v>
      </c>
    </row>
    <row r="554" spans="1:15" ht="17.25" customHeight="1" x14ac:dyDescent="0.25">
      <c r="A554" s="39" t="s">
        <v>137</v>
      </c>
      <c r="B554" s="39" t="s">
        <v>137</v>
      </c>
      <c r="C554" s="39" t="s">
        <v>137</v>
      </c>
      <c r="D554" s="39" t="s">
        <v>137</v>
      </c>
      <c r="E554" s="39" t="s">
        <v>137</v>
      </c>
      <c r="F554" s="40">
        <v>32</v>
      </c>
      <c r="G554" s="74">
        <v>49</v>
      </c>
      <c r="H554" s="42">
        <v>4223</v>
      </c>
      <c r="I554" s="46">
        <v>1280</v>
      </c>
      <c r="J554" s="46">
        <v>1280</v>
      </c>
      <c r="K554" s="44" t="s">
        <v>96</v>
      </c>
      <c r="L554" s="202"/>
      <c r="M554" s="202"/>
      <c r="N554" s="202"/>
      <c r="O554" s="77">
        <v>4910</v>
      </c>
    </row>
    <row r="555" spans="1:15" ht="17.25" customHeight="1" x14ac:dyDescent="0.25">
      <c r="A555" s="39" t="s">
        <v>137</v>
      </c>
      <c r="B555" s="39" t="s">
        <v>137</v>
      </c>
      <c r="C555" s="39" t="s">
        <v>137</v>
      </c>
      <c r="D555" s="39" t="s">
        <v>137</v>
      </c>
      <c r="E555" s="39" t="s">
        <v>137</v>
      </c>
      <c r="F555" s="40">
        <v>32</v>
      </c>
      <c r="G555" s="74">
        <v>62</v>
      </c>
      <c r="H555" s="42">
        <v>4223</v>
      </c>
      <c r="I555" s="46">
        <v>1281</v>
      </c>
      <c r="J555" s="46">
        <v>1281</v>
      </c>
      <c r="K555" s="44" t="s">
        <v>96</v>
      </c>
      <c r="L555" s="202"/>
      <c r="M555" s="202"/>
      <c r="N555" s="202"/>
      <c r="O555" s="77">
        <v>6210</v>
      </c>
    </row>
    <row r="556" spans="1:15" ht="17.25" customHeight="1" x14ac:dyDescent="0.25">
      <c r="A556" s="39" t="s">
        <v>137</v>
      </c>
      <c r="B556" s="39" t="s">
        <v>137</v>
      </c>
      <c r="C556" s="39" t="s">
        <v>137</v>
      </c>
      <c r="D556" s="39" t="s">
        <v>137</v>
      </c>
      <c r="E556" s="39" t="s">
        <v>137</v>
      </c>
      <c r="F556" s="40">
        <v>32</v>
      </c>
      <c r="G556" s="74">
        <v>72</v>
      </c>
      <c r="H556" s="42">
        <v>4223</v>
      </c>
      <c r="I556" s="46">
        <v>1282</v>
      </c>
      <c r="J556" s="46">
        <v>1282</v>
      </c>
      <c r="K556" s="44" t="s">
        <v>96</v>
      </c>
      <c r="L556" s="202"/>
      <c r="M556" s="202"/>
      <c r="N556" s="202"/>
      <c r="O556" s="77">
        <v>7210</v>
      </c>
    </row>
    <row r="557" spans="1:15" x14ac:dyDescent="0.25">
      <c r="A557" s="39" t="s">
        <v>137</v>
      </c>
      <c r="B557" s="39" t="s">
        <v>137</v>
      </c>
      <c r="C557" s="39" t="s">
        <v>137</v>
      </c>
      <c r="D557" s="39" t="s">
        <v>137</v>
      </c>
      <c r="E557" s="39" t="s">
        <v>137</v>
      </c>
      <c r="F557" s="40">
        <v>32</v>
      </c>
      <c r="G557" s="41">
        <v>32</v>
      </c>
      <c r="H557" s="42">
        <v>4224</v>
      </c>
      <c r="I557" s="46">
        <v>1283</v>
      </c>
      <c r="J557" s="46">
        <v>1283</v>
      </c>
      <c r="K557" s="44" t="s">
        <v>116</v>
      </c>
      <c r="L557" s="202"/>
      <c r="M557" s="202"/>
      <c r="N557" s="202"/>
      <c r="O557" s="76">
        <v>3210</v>
      </c>
    </row>
    <row r="558" spans="1:15" ht="17.25" customHeight="1" x14ac:dyDescent="0.25">
      <c r="A558" s="39" t="s">
        <v>137</v>
      </c>
      <c r="B558" s="39" t="s">
        <v>137</v>
      </c>
      <c r="C558" s="39" t="s">
        <v>137</v>
      </c>
      <c r="D558" s="39" t="s">
        <v>137</v>
      </c>
      <c r="E558" s="39" t="s">
        <v>137</v>
      </c>
      <c r="F558" s="40">
        <v>32</v>
      </c>
      <c r="G558" s="74">
        <v>49</v>
      </c>
      <c r="H558" s="42">
        <v>4224</v>
      </c>
      <c r="I558" s="46">
        <v>1284</v>
      </c>
      <c r="J558" s="46">
        <v>1284</v>
      </c>
      <c r="K558" s="44" t="s">
        <v>116</v>
      </c>
      <c r="L558" s="202"/>
      <c r="M558" s="202"/>
      <c r="N558" s="202"/>
      <c r="O558" s="77">
        <v>4910</v>
      </c>
    </row>
    <row r="559" spans="1:15" ht="17.25" customHeight="1" x14ac:dyDescent="0.25">
      <c r="A559" s="39" t="s">
        <v>137</v>
      </c>
      <c r="B559" s="39" t="s">
        <v>137</v>
      </c>
      <c r="C559" s="39" t="s">
        <v>137</v>
      </c>
      <c r="D559" s="39" t="s">
        <v>137</v>
      </c>
      <c r="E559" s="39" t="s">
        <v>137</v>
      </c>
      <c r="F559" s="40">
        <v>32</v>
      </c>
      <c r="G559" s="74">
        <v>62</v>
      </c>
      <c r="H559" s="42">
        <v>4224</v>
      </c>
      <c r="I559" s="46">
        <v>1285</v>
      </c>
      <c r="J559" s="46">
        <v>1285</v>
      </c>
      <c r="K559" s="44" t="s">
        <v>116</v>
      </c>
      <c r="L559" s="202"/>
      <c r="M559" s="202"/>
      <c r="N559" s="202"/>
      <c r="O559" s="77">
        <v>6210</v>
      </c>
    </row>
    <row r="560" spans="1:15" ht="17.25" customHeight="1" x14ac:dyDescent="0.25">
      <c r="A560" s="39" t="s">
        <v>137</v>
      </c>
      <c r="B560" s="39" t="s">
        <v>137</v>
      </c>
      <c r="C560" s="39" t="s">
        <v>137</v>
      </c>
      <c r="D560" s="39" t="s">
        <v>137</v>
      </c>
      <c r="E560" s="39" t="s">
        <v>137</v>
      </c>
      <c r="F560" s="40">
        <v>32</v>
      </c>
      <c r="G560" s="74">
        <v>72</v>
      </c>
      <c r="H560" s="42">
        <v>4224</v>
      </c>
      <c r="I560" s="46">
        <v>1286</v>
      </c>
      <c r="J560" s="46">
        <v>1286</v>
      </c>
      <c r="K560" s="44" t="s">
        <v>116</v>
      </c>
      <c r="L560" s="202"/>
      <c r="M560" s="202"/>
      <c r="N560" s="202"/>
      <c r="O560" s="77">
        <v>7210</v>
      </c>
    </row>
    <row r="561" spans="1:15" x14ac:dyDescent="0.25">
      <c r="A561" s="39" t="s">
        <v>137</v>
      </c>
      <c r="B561" s="39" t="s">
        <v>137</v>
      </c>
      <c r="C561" s="39" t="s">
        <v>137</v>
      </c>
      <c r="D561" s="39" t="s">
        <v>137</v>
      </c>
      <c r="E561" s="39" t="s">
        <v>137</v>
      </c>
      <c r="F561" s="40">
        <v>32</v>
      </c>
      <c r="G561" s="41">
        <v>32</v>
      </c>
      <c r="H561" s="42">
        <v>4225</v>
      </c>
      <c r="I561" s="46">
        <v>1287</v>
      </c>
      <c r="J561" s="46">
        <v>1287</v>
      </c>
      <c r="K561" s="44" t="s">
        <v>102</v>
      </c>
      <c r="L561" s="202"/>
      <c r="M561" s="202"/>
      <c r="N561" s="202"/>
      <c r="O561" s="76">
        <v>3210</v>
      </c>
    </row>
    <row r="562" spans="1:15" ht="17.25" customHeight="1" x14ac:dyDescent="0.25">
      <c r="A562" s="39" t="s">
        <v>137</v>
      </c>
      <c r="B562" s="39" t="s">
        <v>137</v>
      </c>
      <c r="C562" s="39" t="s">
        <v>137</v>
      </c>
      <c r="D562" s="39" t="s">
        <v>137</v>
      </c>
      <c r="E562" s="39" t="s">
        <v>137</v>
      </c>
      <c r="F562" s="40">
        <v>32</v>
      </c>
      <c r="G562" s="74">
        <v>49</v>
      </c>
      <c r="H562" s="42">
        <v>4225</v>
      </c>
      <c r="I562" s="46">
        <v>1288</v>
      </c>
      <c r="J562" s="46">
        <v>1288</v>
      </c>
      <c r="K562" s="44" t="s">
        <v>102</v>
      </c>
      <c r="L562" s="202"/>
      <c r="M562" s="202"/>
      <c r="N562" s="202"/>
      <c r="O562" s="77">
        <v>4910</v>
      </c>
    </row>
    <row r="563" spans="1:15" ht="17.25" customHeight="1" x14ac:dyDescent="0.25">
      <c r="A563" s="39" t="s">
        <v>137</v>
      </c>
      <c r="B563" s="39" t="s">
        <v>137</v>
      </c>
      <c r="C563" s="39" t="s">
        <v>137</v>
      </c>
      <c r="D563" s="39" t="s">
        <v>137</v>
      </c>
      <c r="E563" s="39" t="s">
        <v>137</v>
      </c>
      <c r="F563" s="40">
        <v>32</v>
      </c>
      <c r="G563" s="74">
        <v>54</v>
      </c>
      <c r="H563" s="42">
        <v>4225</v>
      </c>
      <c r="I563" s="46">
        <v>1289</v>
      </c>
      <c r="J563" s="46">
        <v>1289</v>
      </c>
      <c r="K563" s="44" t="s">
        <v>102</v>
      </c>
      <c r="L563" s="202"/>
      <c r="M563" s="202"/>
      <c r="N563" s="202"/>
      <c r="O563" s="77">
        <v>5410</v>
      </c>
    </row>
    <row r="564" spans="1:15" ht="17.25" customHeight="1" x14ac:dyDescent="0.25">
      <c r="A564" s="39" t="s">
        <v>137</v>
      </c>
      <c r="B564" s="39" t="s">
        <v>137</v>
      </c>
      <c r="C564" s="39" t="s">
        <v>137</v>
      </c>
      <c r="D564" s="39" t="s">
        <v>137</v>
      </c>
      <c r="E564" s="39" t="s">
        <v>137</v>
      </c>
      <c r="F564" s="40">
        <v>32</v>
      </c>
      <c r="G564" s="74">
        <v>62</v>
      </c>
      <c r="H564" s="42">
        <v>4225</v>
      </c>
      <c r="I564" s="46">
        <v>1290</v>
      </c>
      <c r="J564" s="46">
        <v>1290</v>
      </c>
      <c r="K564" s="44" t="s">
        <v>102</v>
      </c>
      <c r="L564" s="202"/>
      <c r="M564" s="202"/>
      <c r="N564" s="202"/>
      <c r="O564" s="77">
        <v>6210</v>
      </c>
    </row>
    <row r="565" spans="1:15" ht="17.25" customHeight="1" x14ac:dyDescent="0.25">
      <c r="A565" s="39" t="s">
        <v>137</v>
      </c>
      <c r="B565" s="39" t="s">
        <v>137</v>
      </c>
      <c r="C565" s="39" t="s">
        <v>137</v>
      </c>
      <c r="D565" s="39" t="s">
        <v>137</v>
      </c>
      <c r="E565" s="39" t="s">
        <v>137</v>
      </c>
      <c r="F565" s="40">
        <v>32</v>
      </c>
      <c r="G565" s="74">
        <v>72</v>
      </c>
      <c r="H565" s="42">
        <v>4225</v>
      </c>
      <c r="I565" s="46">
        <v>1291</v>
      </c>
      <c r="J565" s="46">
        <v>1291</v>
      </c>
      <c r="K565" s="44" t="s">
        <v>102</v>
      </c>
      <c r="L565" s="202"/>
      <c r="M565" s="202"/>
      <c r="N565" s="202"/>
      <c r="O565" s="77">
        <v>7210</v>
      </c>
    </row>
    <row r="566" spans="1:15" x14ac:dyDescent="0.25">
      <c r="A566" s="39" t="s">
        <v>137</v>
      </c>
      <c r="B566" s="39" t="s">
        <v>137</v>
      </c>
      <c r="C566" s="39" t="s">
        <v>137</v>
      </c>
      <c r="D566" s="39" t="s">
        <v>137</v>
      </c>
      <c r="E566" s="39" t="s">
        <v>137</v>
      </c>
      <c r="F566" s="40">
        <v>32</v>
      </c>
      <c r="G566" s="41">
        <v>32</v>
      </c>
      <c r="H566" s="42">
        <v>4226</v>
      </c>
      <c r="I566" s="46">
        <v>1292</v>
      </c>
      <c r="J566" s="46">
        <v>1292</v>
      </c>
      <c r="K566" s="44" t="s">
        <v>145</v>
      </c>
      <c r="L566" s="202"/>
      <c r="M566" s="202"/>
      <c r="N566" s="202"/>
      <c r="O566" s="76">
        <v>3210</v>
      </c>
    </row>
    <row r="567" spans="1:15" ht="17.25" customHeight="1" x14ac:dyDescent="0.25">
      <c r="A567" s="39" t="s">
        <v>137</v>
      </c>
      <c r="B567" s="39" t="s">
        <v>137</v>
      </c>
      <c r="C567" s="39" t="s">
        <v>137</v>
      </c>
      <c r="D567" s="39" t="s">
        <v>137</v>
      </c>
      <c r="E567" s="39" t="s">
        <v>137</v>
      </c>
      <c r="F567" s="40">
        <v>32</v>
      </c>
      <c r="G567" s="74">
        <v>49</v>
      </c>
      <c r="H567" s="42">
        <v>4226</v>
      </c>
      <c r="I567" s="46">
        <v>1293</v>
      </c>
      <c r="J567" s="46">
        <v>1293</v>
      </c>
      <c r="K567" s="44" t="s">
        <v>145</v>
      </c>
      <c r="L567" s="202"/>
      <c r="M567" s="202"/>
      <c r="N567" s="202"/>
      <c r="O567" s="77">
        <v>4910</v>
      </c>
    </row>
    <row r="568" spans="1:15" x14ac:dyDescent="0.25">
      <c r="A568" s="39" t="s">
        <v>137</v>
      </c>
      <c r="B568" s="39" t="s">
        <v>137</v>
      </c>
      <c r="C568" s="39" t="s">
        <v>137</v>
      </c>
      <c r="D568" s="39" t="s">
        <v>137</v>
      </c>
      <c r="E568" s="39" t="s">
        <v>137</v>
      </c>
      <c r="F568" s="40">
        <v>32</v>
      </c>
      <c r="G568" s="41">
        <v>54</v>
      </c>
      <c r="H568" s="42">
        <v>4226</v>
      </c>
      <c r="I568" s="181">
        <v>1745</v>
      </c>
      <c r="J568" s="46">
        <v>1292</v>
      </c>
      <c r="K568" s="44" t="s">
        <v>145</v>
      </c>
      <c r="L568" s="202"/>
      <c r="M568" s="202"/>
      <c r="N568" s="202"/>
      <c r="O568" s="77">
        <v>5410</v>
      </c>
    </row>
    <row r="569" spans="1:15" ht="17.25" customHeight="1" x14ac:dyDescent="0.25">
      <c r="A569" s="39" t="s">
        <v>137</v>
      </c>
      <c r="B569" s="39" t="s">
        <v>137</v>
      </c>
      <c r="C569" s="39" t="s">
        <v>137</v>
      </c>
      <c r="D569" s="39" t="s">
        <v>137</v>
      </c>
      <c r="E569" s="39" t="s">
        <v>137</v>
      </c>
      <c r="F569" s="40">
        <v>32</v>
      </c>
      <c r="G569" s="74">
        <v>62</v>
      </c>
      <c r="H569" s="42">
        <v>4226</v>
      </c>
      <c r="I569" s="46">
        <v>1294</v>
      </c>
      <c r="J569" s="46">
        <v>1294</v>
      </c>
      <c r="K569" s="44" t="s">
        <v>145</v>
      </c>
      <c r="L569" s="202"/>
      <c r="M569" s="202"/>
      <c r="N569" s="202"/>
      <c r="O569" s="77">
        <v>6210</v>
      </c>
    </row>
    <row r="570" spans="1:15" ht="17.25" customHeight="1" x14ac:dyDescent="0.25">
      <c r="A570" s="39" t="s">
        <v>137</v>
      </c>
      <c r="B570" s="39" t="s">
        <v>137</v>
      </c>
      <c r="C570" s="39" t="s">
        <v>137</v>
      </c>
      <c r="D570" s="39" t="s">
        <v>137</v>
      </c>
      <c r="E570" s="39" t="s">
        <v>137</v>
      </c>
      <c r="F570" s="40">
        <v>32</v>
      </c>
      <c r="G570" s="74">
        <v>72</v>
      </c>
      <c r="H570" s="42">
        <v>4226</v>
      </c>
      <c r="I570" s="46">
        <v>1295</v>
      </c>
      <c r="J570" s="46">
        <v>1295</v>
      </c>
      <c r="K570" s="44" t="s">
        <v>145</v>
      </c>
      <c r="L570" s="202"/>
      <c r="M570" s="202"/>
      <c r="N570" s="202"/>
      <c r="O570" s="77">
        <v>7210</v>
      </c>
    </row>
    <row r="571" spans="1:15" ht="25.5" x14ac:dyDescent="0.25">
      <c r="A571" s="39" t="s">
        <v>137</v>
      </c>
      <c r="B571" s="39" t="s">
        <v>137</v>
      </c>
      <c r="C571" s="39" t="s">
        <v>137</v>
      </c>
      <c r="D571" s="39" t="s">
        <v>137</v>
      </c>
      <c r="E571" s="39" t="s">
        <v>137</v>
      </c>
      <c r="F571" s="40">
        <v>32</v>
      </c>
      <c r="G571" s="41">
        <v>32</v>
      </c>
      <c r="H571" s="42">
        <v>4227</v>
      </c>
      <c r="I571" s="46">
        <v>1296</v>
      </c>
      <c r="J571" s="46">
        <v>1296</v>
      </c>
      <c r="K571" s="44" t="s">
        <v>97</v>
      </c>
      <c r="L571" s="202"/>
      <c r="M571" s="202"/>
      <c r="N571" s="202"/>
      <c r="O571" s="76">
        <v>3210</v>
      </c>
    </row>
    <row r="572" spans="1:15" ht="17.25" customHeight="1" x14ac:dyDescent="0.25">
      <c r="A572" s="39" t="s">
        <v>137</v>
      </c>
      <c r="B572" s="39" t="s">
        <v>137</v>
      </c>
      <c r="C572" s="39" t="s">
        <v>137</v>
      </c>
      <c r="D572" s="39" t="s">
        <v>137</v>
      </c>
      <c r="E572" s="39" t="s">
        <v>137</v>
      </c>
      <c r="F572" s="40">
        <v>32</v>
      </c>
      <c r="G572" s="74">
        <v>49</v>
      </c>
      <c r="H572" s="42">
        <v>4227</v>
      </c>
      <c r="I572" s="46">
        <v>1297</v>
      </c>
      <c r="J572" s="46">
        <v>1297</v>
      </c>
      <c r="K572" s="44" t="s">
        <v>97</v>
      </c>
      <c r="L572" s="202"/>
      <c r="M572" s="202"/>
      <c r="N572" s="202"/>
      <c r="O572" s="77">
        <v>4910</v>
      </c>
    </row>
    <row r="573" spans="1:15" ht="17.25" customHeight="1" x14ac:dyDescent="0.25">
      <c r="A573" s="39" t="s">
        <v>137</v>
      </c>
      <c r="B573" s="39" t="s">
        <v>137</v>
      </c>
      <c r="C573" s="39" t="s">
        <v>137</v>
      </c>
      <c r="D573" s="39" t="s">
        <v>137</v>
      </c>
      <c r="E573" s="39" t="s">
        <v>137</v>
      </c>
      <c r="F573" s="40">
        <v>32</v>
      </c>
      <c r="G573" s="74">
        <v>54</v>
      </c>
      <c r="H573" s="42">
        <v>4227</v>
      </c>
      <c r="I573" s="46">
        <v>1298</v>
      </c>
      <c r="J573" s="46">
        <v>1298</v>
      </c>
      <c r="K573" s="44" t="s">
        <v>97</v>
      </c>
      <c r="L573" s="202"/>
      <c r="M573" s="202"/>
      <c r="N573" s="202"/>
      <c r="O573" s="77">
        <v>5410</v>
      </c>
    </row>
    <row r="574" spans="1:15" ht="17.25" customHeight="1" x14ac:dyDescent="0.25">
      <c r="A574" s="39" t="s">
        <v>137</v>
      </c>
      <c r="B574" s="39" t="s">
        <v>137</v>
      </c>
      <c r="C574" s="39" t="s">
        <v>137</v>
      </c>
      <c r="D574" s="39" t="s">
        <v>137</v>
      </c>
      <c r="E574" s="39" t="s">
        <v>137</v>
      </c>
      <c r="F574" s="40">
        <v>32</v>
      </c>
      <c r="G574" s="74">
        <v>62</v>
      </c>
      <c r="H574" s="42">
        <v>4227</v>
      </c>
      <c r="I574" s="46">
        <v>1299</v>
      </c>
      <c r="J574" s="46">
        <v>1299</v>
      </c>
      <c r="K574" s="44" t="s">
        <v>97</v>
      </c>
      <c r="L574" s="202"/>
      <c r="M574" s="202"/>
      <c r="N574" s="202"/>
      <c r="O574" s="77">
        <v>6210</v>
      </c>
    </row>
    <row r="575" spans="1:15" ht="17.25" customHeight="1" x14ac:dyDescent="0.25">
      <c r="A575" s="39" t="s">
        <v>137</v>
      </c>
      <c r="B575" s="39" t="s">
        <v>137</v>
      </c>
      <c r="C575" s="39" t="s">
        <v>137</v>
      </c>
      <c r="D575" s="39" t="s">
        <v>137</v>
      </c>
      <c r="E575" s="39" t="s">
        <v>137</v>
      </c>
      <c r="F575" s="40">
        <v>32</v>
      </c>
      <c r="G575" s="74">
        <v>72</v>
      </c>
      <c r="H575" s="42">
        <v>4227</v>
      </c>
      <c r="I575" s="46">
        <v>1300</v>
      </c>
      <c r="J575" s="46">
        <v>1300</v>
      </c>
      <c r="K575" s="44" t="s">
        <v>97</v>
      </c>
      <c r="L575" s="202"/>
      <c r="M575" s="202"/>
      <c r="N575" s="202"/>
      <c r="O575" s="77">
        <v>7210</v>
      </c>
    </row>
    <row r="576" spans="1:15" x14ac:dyDescent="0.25">
      <c r="A576" s="8">
        <f t="shared" ref="A576:A612" si="169">H576</f>
        <v>423</v>
      </c>
      <c r="B576" s="9" t="str">
        <f t="shared" si="156"/>
        <v xml:space="preserve"> </v>
      </c>
      <c r="C576" s="45" t="str">
        <f t="shared" ref="C576:C695" si="170">IF(I576&gt;0,LEFT(E576,3),"  ")</f>
        <v xml:space="preserve">  </v>
      </c>
      <c r="D576" s="45" t="str">
        <f t="shared" ref="D576:D695" si="171">IF(I576&gt;0,LEFT(E576,4),"  ")</f>
        <v xml:space="preserve">  </v>
      </c>
      <c r="E576" s="39"/>
      <c r="F576" s="40"/>
      <c r="G576" s="41"/>
      <c r="H576" s="42">
        <v>423</v>
      </c>
      <c r="I576" s="43"/>
      <c r="J576" s="43"/>
      <c r="K576" s="44" t="s">
        <v>146</v>
      </c>
      <c r="L576" s="109">
        <f>SUM(L577:L579)</f>
        <v>0</v>
      </c>
      <c r="M576" s="109">
        <f>SUM(M577:M579)</f>
        <v>0</v>
      </c>
      <c r="N576" s="109">
        <f>SUM(N577:N579)</f>
        <v>0</v>
      </c>
      <c r="O576" s="18"/>
    </row>
    <row r="577" spans="1:15" ht="25.5" x14ac:dyDescent="0.25">
      <c r="A577" s="8">
        <f t="shared" si="169"/>
        <v>4231</v>
      </c>
      <c r="B577" s="9">
        <f t="shared" si="156"/>
        <v>32</v>
      </c>
      <c r="C577" s="45" t="str">
        <f t="shared" si="170"/>
        <v>092</v>
      </c>
      <c r="D577" s="45" t="str">
        <f t="shared" si="171"/>
        <v>0922</v>
      </c>
      <c r="E577" s="39" t="s">
        <v>137</v>
      </c>
      <c r="F577" s="40">
        <v>32</v>
      </c>
      <c r="G577" s="41">
        <v>32</v>
      </c>
      <c r="H577" s="42">
        <v>4231</v>
      </c>
      <c r="I577" s="46">
        <v>1301</v>
      </c>
      <c r="J577" s="46">
        <v>1301</v>
      </c>
      <c r="K577" s="44" t="s">
        <v>147</v>
      </c>
      <c r="L577" s="202"/>
      <c r="M577" s="202"/>
      <c r="N577" s="202"/>
      <c r="O577" s="76">
        <v>3210</v>
      </c>
    </row>
    <row r="578" spans="1:15" ht="17.25" customHeight="1" x14ac:dyDescent="0.25">
      <c r="A578" s="8">
        <f>H578</f>
        <v>4231</v>
      </c>
      <c r="B578" s="9">
        <f t="shared" si="156"/>
        <v>54</v>
      </c>
      <c r="C578" s="45" t="str">
        <f>IF(I578&gt;0,LEFT(E578,3),"  ")</f>
        <v>092</v>
      </c>
      <c r="D578" s="45" t="str">
        <f>IF(I578&gt;0,LEFT(E578,4),"  ")</f>
        <v>0922</v>
      </c>
      <c r="E578" s="39" t="s">
        <v>137</v>
      </c>
      <c r="F578" s="40">
        <v>32</v>
      </c>
      <c r="G578" s="74">
        <v>54</v>
      </c>
      <c r="H578" s="42">
        <v>4231</v>
      </c>
      <c r="I578" s="46">
        <v>1302</v>
      </c>
      <c r="J578" s="46">
        <v>1302</v>
      </c>
      <c r="K578" s="44" t="s">
        <v>147</v>
      </c>
      <c r="L578" s="202"/>
      <c r="M578" s="202"/>
      <c r="N578" s="202"/>
      <c r="O578" s="77">
        <v>5410</v>
      </c>
    </row>
    <row r="579" spans="1:15" ht="17.25" customHeight="1" x14ac:dyDescent="0.25">
      <c r="A579" s="8">
        <f t="shared" si="169"/>
        <v>4231</v>
      </c>
      <c r="B579" s="9">
        <f t="shared" si="156"/>
        <v>72</v>
      </c>
      <c r="C579" s="45" t="str">
        <f>IF(I579&gt;0,LEFT(E579,3),"  ")</f>
        <v>092</v>
      </c>
      <c r="D579" s="45" t="str">
        <f>IF(I579&gt;0,LEFT(E579,4),"  ")</f>
        <v>0922</v>
      </c>
      <c r="E579" s="39" t="s">
        <v>137</v>
      </c>
      <c r="F579" s="40">
        <v>32</v>
      </c>
      <c r="G579" s="74">
        <v>72</v>
      </c>
      <c r="H579" s="42">
        <v>4231</v>
      </c>
      <c r="I579" s="46">
        <v>1303</v>
      </c>
      <c r="J579" s="46">
        <v>1303</v>
      </c>
      <c r="K579" s="44" t="s">
        <v>147</v>
      </c>
      <c r="L579" s="202"/>
      <c r="M579" s="202"/>
      <c r="N579" s="202"/>
      <c r="O579" s="77">
        <v>7210</v>
      </c>
    </row>
    <row r="580" spans="1:15" ht="25.5" x14ac:dyDescent="0.25">
      <c r="A580" s="8">
        <f t="shared" si="169"/>
        <v>424</v>
      </c>
      <c r="B580" s="9" t="str">
        <f t="shared" si="156"/>
        <v xml:space="preserve"> </v>
      </c>
      <c r="C580" s="45" t="str">
        <f t="shared" si="170"/>
        <v xml:space="preserve">  </v>
      </c>
      <c r="D580" s="45" t="str">
        <f t="shared" si="171"/>
        <v xml:space="preserve">  </v>
      </c>
      <c r="E580" s="39"/>
      <c r="F580" s="40"/>
      <c r="G580" s="41"/>
      <c r="H580" s="42">
        <v>424</v>
      </c>
      <c r="I580" s="43"/>
      <c r="J580" s="43"/>
      <c r="K580" s="44" t="s">
        <v>128</v>
      </c>
      <c r="L580" s="109">
        <f>SUM(L581:L585)</f>
        <v>0</v>
      </c>
      <c r="M580" s="109">
        <f>SUM(M581:M585)</f>
        <v>0</v>
      </c>
      <c r="N580" s="109">
        <f>SUM(N581:N585)</f>
        <v>0</v>
      </c>
      <c r="O580" s="18"/>
    </row>
    <row r="581" spans="1:15" x14ac:dyDescent="0.25">
      <c r="A581" s="8">
        <f t="shared" si="169"/>
        <v>4241</v>
      </c>
      <c r="B581" s="9">
        <f t="shared" si="156"/>
        <v>32</v>
      </c>
      <c r="C581" s="45" t="str">
        <f t="shared" si="170"/>
        <v>092</v>
      </c>
      <c r="D581" s="45" t="str">
        <f t="shared" si="171"/>
        <v>0922</v>
      </c>
      <c r="E581" s="39" t="s">
        <v>137</v>
      </c>
      <c r="F581" s="40">
        <v>32</v>
      </c>
      <c r="G581" s="41">
        <v>32</v>
      </c>
      <c r="H581" s="42">
        <v>4241</v>
      </c>
      <c r="I581" s="46">
        <v>1304</v>
      </c>
      <c r="J581" s="46">
        <v>1304</v>
      </c>
      <c r="K581" s="44" t="s">
        <v>129</v>
      </c>
      <c r="L581" s="202"/>
      <c r="M581" s="202"/>
      <c r="N581" s="202"/>
      <c r="O581" s="76">
        <v>3210</v>
      </c>
    </row>
    <row r="582" spans="1:15" ht="17.25" customHeight="1" x14ac:dyDescent="0.25">
      <c r="A582" s="8">
        <f t="shared" si="169"/>
        <v>4241</v>
      </c>
      <c r="B582" s="9">
        <f t="shared" si="156"/>
        <v>49</v>
      </c>
      <c r="C582" s="45" t="str">
        <f>IF(I582&gt;0,LEFT(E582,3),"  ")</f>
        <v>092</v>
      </c>
      <c r="D582" s="45" t="str">
        <f>IF(I582&gt;0,LEFT(E582,4),"  ")</f>
        <v>0922</v>
      </c>
      <c r="E582" s="39" t="s">
        <v>137</v>
      </c>
      <c r="F582" s="40">
        <v>32</v>
      </c>
      <c r="G582" s="74">
        <v>49</v>
      </c>
      <c r="H582" s="42">
        <v>4241</v>
      </c>
      <c r="I582" s="46">
        <v>1305</v>
      </c>
      <c r="J582" s="46">
        <v>1305</v>
      </c>
      <c r="K582" s="44" t="s">
        <v>129</v>
      </c>
      <c r="L582" s="202"/>
      <c r="M582" s="202"/>
      <c r="N582" s="202"/>
      <c r="O582" s="77">
        <v>4910</v>
      </c>
    </row>
    <row r="583" spans="1:15" ht="17.25" customHeight="1" x14ac:dyDescent="0.25">
      <c r="A583" s="8">
        <f>H583</f>
        <v>4241</v>
      </c>
      <c r="B583" s="9">
        <f t="shared" si="156"/>
        <v>54</v>
      </c>
      <c r="C583" s="45" t="str">
        <f t="shared" ref="C583" si="172">IF(I583&gt;0,LEFT(E583,3),"  ")</f>
        <v>092</v>
      </c>
      <c r="D583" s="45" t="str">
        <f t="shared" ref="D583" si="173">IF(I583&gt;0,LEFT(E583,4),"  ")</f>
        <v>0922</v>
      </c>
      <c r="E583" s="39" t="s">
        <v>137</v>
      </c>
      <c r="F583" s="40">
        <v>32</v>
      </c>
      <c r="G583" s="74">
        <v>54</v>
      </c>
      <c r="H583" s="42">
        <v>4241</v>
      </c>
      <c r="I583" s="46">
        <v>1306</v>
      </c>
      <c r="J583" s="46">
        <v>1306</v>
      </c>
      <c r="K583" s="44" t="s">
        <v>129</v>
      </c>
      <c r="L583" s="202"/>
      <c r="M583" s="202"/>
      <c r="N583" s="202"/>
      <c r="O583" s="77">
        <v>5410</v>
      </c>
    </row>
    <row r="584" spans="1:15" ht="17.25" customHeight="1" x14ac:dyDescent="0.25">
      <c r="A584" s="8">
        <f t="shared" si="169"/>
        <v>4241</v>
      </c>
      <c r="B584" s="9">
        <f t="shared" si="156"/>
        <v>62</v>
      </c>
      <c r="C584" s="45" t="str">
        <f>IF(I584&gt;0,LEFT(E584,3),"  ")</f>
        <v>092</v>
      </c>
      <c r="D584" s="45" t="str">
        <f>IF(I584&gt;0,LEFT(E584,4),"  ")</f>
        <v>0922</v>
      </c>
      <c r="E584" s="39" t="s">
        <v>137</v>
      </c>
      <c r="F584" s="40">
        <v>32</v>
      </c>
      <c r="G584" s="74">
        <v>62</v>
      </c>
      <c r="H584" s="42">
        <v>4241</v>
      </c>
      <c r="I584" s="46">
        <v>1307</v>
      </c>
      <c r="J584" s="46">
        <v>1307</v>
      </c>
      <c r="K584" s="44" t="s">
        <v>129</v>
      </c>
      <c r="L584" s="202"/>
      <c r="M584" s="202"/>
      <c r="N584" s="202"/>
      <c r="O584" s="77">
        <v>6210</v>
      </c>
    </row>
    <row r="585" spans="1:15" ht="17.25" customHeight="1" x14ac:dyDescent="0.25">
      <c r="A585" s="8">
        <f t="shared" si="169"/>
        <v>4241</v>
      </c>
      <c r="B585" s="9">
        <f t="shared" si="156"/>
        <v>72</v>
      </c>
      <c r="C585" s="45" t="str">
        <f>IF(I585&gt;0,LEFT(E585,3),"  ")</f>
        <v>092</v>
      </c>
      <c r="D585" s="45" t="str">
        <f>IF(I585&gt;0,LEFT(E585,4),"  ")</f>
        <v>0922</v>
      </c>
      <c r="E585" s="39" t="s">
        <v>137</v>
      </c>
      <c r="F585" s="40">
        <v>32</v>
      </c>
      <c r="G585" s="74">
        <v>72</v>
      </c>
      <c r="H585" s="42">
        <v>4241</v>
      </c>
      <c r="I585" s="46">
        <v>1308</v>
      </c>
      <c r="J585" s="46">
        <v>1308</v>
      </c>
      <c r="K585" s="44" t="s">
        <v>129</v>
      </c>
      <c r="L585" s="202"/>
      <c r="M585" s="202"/>
      <c r="N585" s="202"/>
      <c r="O585" s="77">
        <v>7210</v>
      </c>
    </row>
    <row r="586" spans="1:15" x14ac:dyDescent="0.25">
      <c r="A586" s="8">
        <f t="shared" si="169"/>
        <v>425</v>
      </c>
      <c r="B586" s="9" t="str">
        <f t="shared" si="156"/>
        <v xml:space="preserve"> </v>
      </c>
      <c r="C586" s="45" t="str">
        <f t="shared" si="170"/>
        <v xml:space="preserve">  </v>
      </c>
      <c r="D586" s="45" t="str">
        <f t="shared" si="171"/>
        <v xml:space="preserve">  </v>
      </c>
      <c r="E586" s="39"/>
      <c r="F586" s="40"/>
      <c r="G586" s="41"/>
      <c r="H586" s="42">
        <v>425</v>
      </c>
      <c r="I586" s="43"/>
      <c r="J586" s="43"/>
      <c r="K586" s="44" t="s">
        <v>181</v>
      </c>
      <c r="L586" s="109">
        <f>SUM(L587)</f>
        <v>0</v>
      </c>
      <c r="M586" s="109">
        <f>SUM(M587)</f>
        <v>0</v>
      </c>
      <c r="N586" s="109">
        <f>SUM(N587)</f>
        <v>0</v>
      </c>
      <c r="O586" s="18"/>
    </row>
    <row r="587" spans="1:15" x14ac:dyDescent="0.25">
      <c r="A587" s="8">
        <f t="shared" si="169"/>
        <v>4251</v>
      </c>
      <c r="B587" s="9">
        <f t="shared" si="156"/>
        <v>32</v>
      </c>
      <c r="C587" s="45" t="str">
        <f t="shared" si="170"/>
        <v>092</v>
      </c>
      <c r="D587" s="45" t="str">
        <f t="shared" si="171"/>
        <v>0922</v>
      </c>
      <c r="E587" s="39" t="s">
        <v>137</v>
      </c>
      <c r="F587" s="40">
        <v>32</v>
      </c>
      <c r="G587" s="41">
        <v>32</v>
      </c>
      <c r="H587" s="42">
        <v>4251</v>
      </c>
      <c r="I587" s="46">
        <v>1309</v>
      </c>
      <c r="J587" s="46">
        <v>1309</v>
      </c>
      <c r="K587" s="44" t="s">
        <v>182</v>
      </c>
      <c r="L587" s="202"/>
      <c r="M587" s="202"/>
      <c r="N587" s="202"/>
      <c r="O587" s="76">
        <v>3210</v>
      </c>
    </row>
    <row r="588" spans="1:15" x14ac:dyDescent="0.25">
      <c r="A588" s="8">
        <f t="shared" si="169"/>
        <v>426</v>
      </c>
      <c r="B588" s="9" t="str">
        <f t="shared" si="156"/>
        <v xml:space="preserve"> </v>
      </c>
      <c r="C588" s="45" t="str">
        <f t="shared" si="170"/>
        <v xml:space="preserve">  </v>
      </c>
      <c r="D588" s="45" t="str">
        <f t="shared" si="171"/>
        <v xml:space="preserve">  </v>
      </c>
      <c r="E588" s="39"/>
      <c r="F588" s="40"/>
      <c r="G588" s="41"/>
      <c r="H588" s="42">
        <v>426</v>
      </c>
      <c r="I588" s="43"/>
      <c r="J588" s="43"/>
      <c r="K588" s="44" t="s">
        <v>98</v>
      </c>
      <c r="L588" s="109">
        <f>SUM(L589)</f>
        <v>0</v>
      </c>
      <c r="M588" s="109">
        <f>SUM(M589)</f>
        <v>0</v>
      </c>
      <c r="N588" s="109">
        <f>SUM(N589)</f>
        <v>0</v>
      </c>
    </row>
    <row r="589" spans="1:15" x14ac:dyDescent="0.25">
      <c r="A589" s="8">
        <f t="shared" si="169"/>
        <v>4262</v>
      </c>
      <c r="B589" s="9">
        <f t="shared" si="156"/>
        <v>32</v>
      </c>
      <c r="C589" s="45" t="str">
        <f t="shared" si="170"/>
        <v>092</v>
      </c>
      <c r="D589" s="45" t="str">
        <f t="shared" si="171"/>
        <v>0922</v>
      </c>
      <c r="E589" s="39" t="s">
        <v>137</v>
      </c>
      <c r="F589" s="40">
        <v>32</v>
      </c>
      <c r="G589" s="41">
        <v>32</v>
      </c>
      <c r="H589" s="42">
        <v>4262</v>
      </c>
      <c r="I589" s="46">
        <v>1310</v>
      </c>
      <c r="J589" s="46">
        <v>1310</v>
      </c>
      <c r="K589" s="44" t="s">
        <v>99</v>
      </c>
      <c r="L589" s="202"/>
      <c r="M589" s="202"/>
      <c r="N589" s="202"/>
      <c r="O589" s="76">
        <v>3210</v>
      </c>
    </row>
    <row r="590" spans="1:15" ht="25.5" x14ac:dyDescent="0.25">
      <c r="A590" s="8">
        <f t="shared" si="169"/>
        <v>45</v>
      </c>
      <c r="B590" s="9" t="str">
        <f t="shared" si="156"/>
        <v xml:space="preserve"> </v>
      </c>
      <c r="C590" s="45" t="str">
        <f t="shared" si="170"/>
        <v xml:space="preserve">  </v>
      </c>
      <c r="D590" s="45" t="str">
        <f t="shared" si="171"/>
        <v xml:space="preserve">  </v>
      </c>
      <c r="E590" s="39"/>
      <c r="F590" s="40"/>
      <c r="G590" s="41"/>
      <c r="H590" s="42">
        <v>45</v>
      </c>
      <c r="I590" s="43"/>
      <c r="J590" s="43"/>
      <c r="K590" s="44" t="s">
        <v>100</v>
      </c>
      <c r="L590" s="109">
        <f>SUM(L591,L593)</f>
        <v>0</v>
      </c>
      <c r="M590" s="109">
        <f t="shared" ref="M590" si="174">SUM(M591,M593)</f>
        <v>0</v>
      </c>
      <c r="N590" s="109">
        <f>SUM(N591,N593)</f>
        <v>0</v>
      </c>
      <c r="O590" s="18"/>
    </row>
    <row r="591" spans="1:15" ht="25.5" x14ac:dyDescent="0.25">
      <c r="A591" s="8">
        <f t="shared" si="169"/>
        <v>451</v>
      </c>
      <c r="B591" s="9" t="str">
        <f t="shared" si="156"/>
        <v xml:space="preserve"> </v>
      </c>
      <c r="C591" s="45" t="str">
        <f>IF(I591&gt;0,LEFT(E591,3),"  ")</f>
        <v xml:space="preserve">  </v>
      </c>
      <c r="D591" s="45" t="str">
        <f>IF(I591&gt;0,LEFT(E591,4),"  ")</f>
        <v xml:space="preserve">  </v>
      </c>
      <c r="E591" s="79"/>
      <c r="F591" s="80"/>
      <c r="G591" s="67"/>
      <c r="H591" s="42">
        <v>451</v>
      </c>
      <c r="I591" s="43"/>
      <c r="J591" s="43"/>
      <c r="K591" s="5" t="s">
        <v>292</v>
      </c>
      <c r="L591" s="116">
        <f>SUM(L592:L592)</f>
        <v>0</v>
      </c>
      <c r="M591" s="116">
        <f>SUM(M592:M592)</f>
        <v>0</v>
      </c>
      <c r="N591" s="116">
        <f>SUM(N592:N592)</f>
        <v>0</v>
      </c>
      <c r="O591" s="18"/>
    </row>
    <row r="592" spans="1:15" ht="25.5" x14ac:dyDescent="0.25">
      <c r="A592" s="8">
        <f t="shared" si="169"/>
        <v>4511</v>
      </c>
      <c r="B592" s="9">
        <f t="shared" si="156"/>
        <v>54</v>
      </c>
      <c r="C592" s="45" t="str">
        <f>IF(I592&gt;0,LEFT(E592,3),"  ")</f>
        <v>092</v>
      </c>
      <c r="D592" s="45" t="str">
        <f>IF(I592&gt;0,LEFT(E592,4),"  ")</f>
        <v>0922</v>
      </c>
      <c r="E592" s="39" t="s">
        <v>137</v>
      </c>
      <c r="F592" s="40">
        <v>32</v>
      </c>
      <c r="G592" s="74">
        <v>54</v>
      </c>
      <c r="H592" s="42">
        <v>4511</v>
      </c>
      <c r="I592" s="181">
        <v>7027</v>
      </c>
      <c r="J592" s="46">
        <v>1207</v>
      </c>
      <c r="K592" s="5" t="s">
        <v>293</v>
      </c>
      <c r="L592" s="202"/>
      <c r="M592" s="202"/>
      <c r="N592" s="202"/>
      <c r="O592" s="77">
        <v>5410</v>
      </c>
    </row>
    <row r="593" spans="1:15" ht="25.5" x14ac:dyDescent="0.25">
      <c r="A593" s="8">
        <f t="shared" si="169"/>
        <v>452</v>
      </c>
      <c r="B593" s="9" t="str">
        <f t="shared" si="156"/>
        <v xml:space="preserve"> </v>
      </c>
      <c r="C593" s="45" t="str">
        <f t="shared" si="170"/>
        <v xml:space="preserve">  </v>
      </c>
      <c r="D593" s="45" t="str">
        <f t="shared" si="171"/>
        <v xml:space="preserve">  </v>
      </c>
      <c r="E593" s="39"/>
      <c r="F593" s="40"/>
      <c r="G593" s="41"/>
      <c r="H593" s="42">
        <v>452</v>
      </c>
      <c r="I593" s="43"/>
      <c r="J593" s="43"/>
      <c r="K593" s="5" t="s">
        <v>183</v>
      </c>
      <c r="L593" s="109">
        <f>SUM(L594)</f>
        <v>0</v>
      </c>
      <c r="M593" s="109">
        <f>SUM(M594)</f>
        <v>0</v>
      </c>
      <c r="N593" s="109">
        <f>SUM(N594)</f>
        <v>0</v>
      </c>
      <c r="O593" s="18"/>
    </row>
    <row r="594" spans="1:15" ht="25.5" x14ac:dyDescent="0.25">
      <c r="A594" s="8">
        <f t="shared" si="169"/>
        <v>4521</v>
      </c>
      <c r="B594" s="9">
        <f t="shared" si="156"/>
        <v>49</v>
      </c>
      <c r="C594" s="45"/>
      <c r="D594" s="45"/>
      <c r="E594" s="39" t="s">
        <v>137</v>
      </c>
      <c r="F594" s="3">
        <v>32</v>
      </c>
      <c r="G594" s="74">
        <v>49</v>
      </c>
      <c r="H594" s="42">
        <v>4521</v>
      </c>
      <c r="I594" s="46">
        <v>1311</v>
      </c>
      <c r="J594" s="46">
        <v>1311</v>
      </c>
      <c r="K594" s="5" t="s">
        <v>184</v>
      </c>
      <c r="L594" s="202"/>
      <c r="M594" s="202"/>
      <c r="N594" s="202"/>
      <c r="O594" s="77">
        <v>4910</v>
      </c>
    </row>
    <row r="595" spans="1:15" ht="25.5" x14ac:dyDescent="0.25">
      <c r="A595" s="8">
        <f t="shared" si="169"/>
        <v>5</v>
      </c>
      <c r="B595" s="9" t="str">
        <f t="shared" ref="B595:B665" si="175">IF(J595&gt;0,G595," ")</f>
        <v xml:space="preserve"> </v>
      </c>
      <c r="C595" s="45" t="str">
        <f t="shared" si="170"/>
        <v xml:space="preserve">  </v>
      </c>
      <c r="D595" s="45" t="str">
        <f t="shared" si="171"/>
        <v xml:space="preserve">  </v>
      </c>
      <c r="E595" s="39"/>
      <c r="F595" s="40"/>
      <c r="G595" s="41"/>
      <c r="H595" s="42">
        <v>5</v>
      </c>
      <c r="I595" s="43"/>
      <c r="J595" s="43"/>
      <c r="K595" s="44" t="s">
        <v>124</v>
      </c>
      <c r="L595" s="109">
        <f>SUM(L596,L601)</f>
        <v>0</v>
      </c>
      <c r="M595" s="109">
        <f>SUM(M596,M601)</f>
        <v>0</v>
      </c>
      <c r="N595" s="109">
        <f>SUM(N596,N601)</f>
        <v>0</v>
      </c>
      <c r="O595" s="18"/>
    </row>
    <row r="596" spans="1:15" ht="25.5" x14ac:dyDescent="0.25">
      <c r="A596" s="8">
        <f t="shared" si="169"/>
        <v>54</v>
      </c>
      <c r="B596" s="9" t="str">
        <f t="shared" si="175"/>
        <v xml:space="preserve"> </v>
      </c>
      <c r="C596" s="45" t="str">
        <f t="shared" si="170"/>
        <v xml:space="preserve">  </v>
      </c>
      <c r="D596" s="45" t="str">
        <f t="shared" si="171"/>
        <v xml:space="preserve">  </v>
      </c>
      <c r="E596" s="39"/>
      <c r="F596" s="40"/>
      <c r="G596" s="41"/>
      <c r="H596" s="42">
        <v>54</v>
      </c>
      <c r="I596" s="43"/>
      <c r="J596" s="43"/>
      <c r="K596" s="44" t="s">
        <v>125</v>
      </c>
      <c r="L596" s="109">
        <f>SUM(L597,L599)</f>
        <v>0</v>
      </c>
      <c r="M596" s="109">
        <f t="shared" ref="M596" si="176">SUM(M597,M599)</f>
        <v>0</v>
      </c>
      <c r="N596" s="109">
        <f>SUM(N597,N599)</f>
        <v>0</v>
      </c>
      <c r="O596" s="18"/>
    </row>
    <row r="597" spans="1:15" ht="51" x14ac:dyDescent="0.25">
      <c r="A597" s="8">
        <f t="shared" ref="A597:A598" si="177">H597</f>
        <v>544</v>
      </c>
      <c r="B597" s="9" t="str">
        <f t="shared" ref="B597:B598" si="178">IF(J597&gt;0,G597," ")</f>
        <v xml:space="preserve"> </v>
      </c>
      <c r="C597" s="45" t="str">
        <f t="shared" ref="C597" si="179">IF(I597&gt;0,LEFT(E597,3),"  ")</f>
        <v xml:space="preserve">  </v>
      </c>
      <c r="D597" s="45" t="str">
        <f t="shared" ref="D597" si="180">IF(I597&gt;0,LEFT(E597,4),"  ")</f>
        <v xml:space="preserve">  </v>
      </c>
      <c r="E597" s="39"/>
      <c r="F597" s="40"/>
      <c r="G597" s="41"/>
      <c r="H597" s="42">
        <v>544</v>
      </c>
      <c r="I597" s="43"/>
      <c r="J597" s="43"/>
      <c r="K597" s="81" t="s">
        <v>298</v>
      </c>
      <c r="L597" s="109">
        <f>SUM(L598)</f>
        <v>0</v>
      </c>
      <c r="M597" s="109">
        <f>SUM(M598)</f>
        <v>0</v>
      </c>
      <c r="N597" s="109">
        <f>SUM(N598)</f>
        <v>0</v>
      </c>
      <c r="O597" s="18"/>
    </row>
    <row r="598" spans="1:15" ht="38.25" x14ac:dyDescent="0.25">
      <c r="A598" s="8">
        <f t="shared" si="177"/>
        <v>5445</v>
      </c>
      <c r="B598" s="9">
        <f t="shared" si="178"/>
        <v>32</v>
      </c>
      <c r="C598" s="45"/>
      <c r="D598" s="45"/>
      <c r="E598" s="39" t="s">
        <v>137</v>
      </c>
      <c r="F598" s="3">
        <v>32</v>
      </c>
      <c r="G598" s="41">
        <v>32</v>
      </c>
      <c r="H598" s="42">
        <v>5445</v>
      </c>
      <c r="I598" s="181">
        <v>7041</v>
      </c>
      <c r="J598" s="46">
        <v>1312</v>
      </c>
      <c r="K598" s="81" t="s">
        <v>299</v>
      </c>
      <c r="L598" s="202"/>
      <c r="M598" s="202"/>
      <c r="N598" s="202"/>
      <c r="O598" s="76">
        <v>3210</v>
      </c>
    </row>
    <row r="599" spans="1:15" ht="38.25" x14ac:dyDescent="0.25">
      <c r="A599" s="8">
        <f t="shared" si="169"/>
        <v>545</v>
      </c>
      <c r="B599" s="9" t="str">
        <f t="shared" si="175"/>
        <v xml:space="preserve"> </v>
      </c>
      <c r="C599" s="45" t="str">
        <f t="shared" si="170"/>
        <v xml:space="preserve">  </v>
      </c>
      <c r="D599" s="45" t="str">
        <f t="shared" si="171"/>
        <v xml:space="preserve">  </v>
      </c>
      <c r="E599" s="39"/>
      <c r="F599" s="40"/>
      <c r="G599" s="41"/>
      <c r="H599" s="42">
        <v>545</v>
      </c>
      <c r="I599" s="43"/>
      <c r="J599" s="43"/>
      <c r="K599" s="81" t="s">
        <v>185</v>
      </c>
      <c r="L599" s="109">
        <f>SUM(L600)</f>
        <v>0</v>
      </c>
      <c r="M599" s="109">
        <f>SUM(M600)</f>
        <v>0</v>
      </c>
      <c r="N599" s="109">
        <f>SUM(N600)</f>
        <v>0</v>
      </c>
      <c r="O599" s="18"/>
    </row>
    <row r="600" spans="1:15" ht="38.25" x14ac:dyDescent="0.25">
      <c r="A600" s="8">
        <f t="shared" si="169"/>
        <v>5453</v>
      </c>
      <c r="B600" s="9">
        <f t="shared" si="175"/>
        <v>32</v>
      </c>
      <c r="C600" s="45"/>
      <c r="D600" s="45"/>
      <c r="E600" s="39" t="s">
        <v>137</v>
      </c>
      <c r="F600" s="3">
        <v>32</v>
      </c>
      <c r="G600" s="41">
        <v>32</v>
      </c>
      <c r="H600" s="42">
        <v>5453</v>
      </c>
      <c r="I600" s="46">
        <v>1312</v>
      </c>
      <c r="J600" s="46">
        <v>1312</v>
      </c>
      <c r="K600" s="81" t="s">
        <v>186</v>
      </c>
      <c r="L600" s="202"/>
      <c r="M600" s="202"/>
      <c r="N600" s="202"/>
      <c r="O600" s="76">
        <v>3210</v>
      </c>
    </row>
    <row r="601" spans="1:15" x14ac:dyDescent="0.25">
      <c r="A601" s="8">
        <f t="shared" si="169"/>
        <v>0</v>
      </c>
      <c r="B601" s="9" t="str">
        <f t="shared" si="175"/>
        <v xml:space="preserve"> </v>
      </c>
      <c r="C601" s="45" t="str">
        <f t="shared" si="170"/>
        <v xml:space="preserve">  </v>
      </c>
      <c r="D601" s="45" t="str">
        <f t="shared" si="171"/>
        <v xml:space="preserve">  </v>
      </c>
      <c r="E601" s="39"/>
      <c r="F601" s="40"/>
      <c r="G601" s="41"/>
      <c r="H601" s="42"/>
      <c r="I601" s="43"/>
      <c r="J601" s="43"/>
      <c r="K601" s="44"/>
      <c r="L601" s="109"/>
      <c r="M601" s="109"/>
      <c r="N601" s="109"/>
      <c r="O601" s="18"/>
    </row>
    <row r="602" spans="1:15" ht="25.5" x14ac:dyDescent="0.25">
      <c r="A602" s="8" t="str">
        <f t="shared" si="169"/>
        <v>Program 1207</v>
      </c>
      <c r="B602" s="9" t="str">
        <f t="shared" si="175"/>
        <v xml:space="preserve"> </v>
      </c>
      <c r="C602" s="45" t="str">
        <f t="shared" si="170"/>
        <v xml:space="preserve">  </v>
      </c>
      <c r="D602" s="45" t="str">
        <f t="shared" si="171"/>
        <v xml:space="preserve">  </v>
      </c>
      <c r="E602" s="52"/>
      <c r="F602" s="53"/>
      <c r="G602" s="54"/>
      <c r="H602" s="50" t="s">
        <v>132</v>
      </c>
      <c r="I602" s="20"/>
      <c r="J602" s="20"/>
      <c r="K602" s="65" t="s">
        <v>133</v>
      </c>
      <c r="L602" s="117">
        <f>SUM(L603,L624,L634,L653,L659,L665,L763,L691,L710,L729,L735,L741,L801,L782,L747)</f>
        <v>73921</v>
      </c>
      <c r="M602" s="117">
        <f>SUM(M603,M624,M634,M653,M659,M665,M763,M691,M710,M729,M735,M741,M801,M782,M747)</f>
        <v>6280</v>
      </c>
      <c r="N602" s="117">
        <f>SUM(N603,N624,N634,N653,N659,N665,N763,N691,N710,N729,N735,N741,N801,N782,N747)</f>
        <v>80201</v>
      </c>
    </row>
    <row r="603" spans="1:15" ht="25.5" x14ac:dyDescent="0.25">
      <c r="A603" s="8" t="str">
        <f t="shared" si="169"/>
        <v>A 1207 04</v>
      </c>
      <c r="B603" s="9" t="str">
        <f t="shared" si="175"/>
        <v xml:space="preserve"> </v>
      </c>
      <c r="C603" s="45" t="str">
        <f t="shared" si="170"/>
        <v xml:space="preserve">  </v>
      </c>
      <c r="D603" s="45" t="str">
        <f t="shared" si="171"/>
        <v xml:space="preserve">  </v>
      </c>
      <c r="E603" s="33" t="s">
        <v>134</v>
      </c>
      <c r="F603" s="34">
        <v>11</v>
      </c>
      <c r="G603" s="35"/>
      <c r="H603" s="106" t="s">
        <v>135</v>
      </c>
      <c r="I603" s="37"/>
      <c r="J603" s="37"/>
      <c r="K603" s="38" t="s">
        <v>136</v>
      </c>
      <c r="L603" s="113">
        <f t="shared" ref="L603:N603" si="181">SUM(L604)</f>
        <v>0</v>
      </c>
      <c r="M603" s="113">
        <f t="shared" si="181"/>
        <v>0</v>
      </c>
      <c r="N603" s="113">
        <f t="shared" si="181"/>
        <v>0</v>
      </c>
      <c r="O603" s="18"/>
    </row>
    <row r="604" spans="1:15" x14ac:dyDescent="0.25">
      <c r="A604" s="8">
        <f t="shared" si="169"/>
        <v>3</v>
      </c>
      <c r="B604" s="9" t="str">
        <f t="shared" si="175"/>
        <v xml:space="preserve"> </v>
      </c>
      <c r="C604" s="45" t="str">
        <f t="shared" si="170"/>
        <v xml:space="preserve">  </v>
      </c>
      <c r="D604" s="45" t="str">
        <f t="shared" si="171"/>
        <v xml:space="preserve">  </v>
      </c>
      <c r="E604" s="39"/>
      <c r="F604" s="40"/>
      <c r="G604" s="41"/>
      <c r="H604" s="42">
        <v>3</v>
      </c>
      <c r="I604" s="43"/>
      <c r="J604" s="43"/>
      <c r="K604" s="44" t="s">
        <v>44</v>
      </c>
      <c r="L604" s="109">
        <f>SUM(L605,L610)</f>
        <v>0</v>
      </c>
      <c r="M604" s="109">
        <f>SUM(M605,M610)</f>
        <v>0</v>
      </c>
      <c r="N604" s="109">
        <f>SUM(N605,N610)</f>
        <v>0</v>
      </c>
    </row>
    <row r="605" spans="1:15" x14ac:dyDescent="0.25">
      <c r="A605" s="8">
        <f t="shared" si="169"/>
        <v>31</v>
      </c>
      <c r="B605" s="9" t="str">
        <f t="shared" si="175"/>
        <v xml:space="preserve"> </v>
      </c>
      <c r="C605" s="45" t="str">
        <f t="shared" si="170"/>
        <v xml:space="preserve">  </v>
      </c>
      <c r="D605" s="45" t="str">
        <f t="shared" si="171"/>
        <v xml:space="preserve">  </v>
      </c>
      <c r="E605" s="39"/>
      <c r="F605" s="40"/>
      <c r="G605" s="41"/>
      <c r="H605" s="42">
        <v>31</v>
      </c>
      <c r="I605" s="43"/>
      <c r="J605" s="43"/>
      <c r="K605" s="44" t="s">
        <v>45</v>
      </c>
      <c r="L605" s="109">
        <f t="shared" ref="L605:N605" si="182">SUM(L606,L608)</f>
        <v>0</v>
      </c>
      <c r="M605" s="109">
        <f t="shared" si="182"/>
        <v>0</v>
      </c>
      <c r="N605" s="109">
        <f t="shared" si="182"/>
        <v>0</v>
      </c>
    </row>
    <row r="606" spans="1:15" x14ac:dyDescent="0.25">
      <c r="A606" s="8">
        <f t="shared" si="169"/>
        <v>311</v>
      </c>
      <c r="B606" s="9" t="str">
        <f t="shared" si="175"/>
        <v xml:space="preserve"> </v>
      </c>
      <c r="C606" s="45" t="str">
        <f t="shared" si="170"/>
        <v xml:space="preserve">  </v>
      </c>
      <c r="D606" s="45" t="str">
        <f t="shared" si="171"/>
        <v xml:space="preserve">  </v>
      </c>
      <c r="E606" s="39"/>
      <c r="F606" s="40"/>
      <c r="G606" s="41"/>
      <c r="H606" s="42">
        <v>311</v>
      </c>
      <c r="I606" s="43"/>
      <c r="J606" s="43"/>
      <c r="K606" s="44" t="s">
        <v>46</v>
      </c>
      <c r="L606" s="109">
        <f>SUM(L607)</f>
        <v>0</v>
      </c>
      <c r="M606" s="109">
        <f>SUM(M607)</f>
        <v>0</v>
      </c>
      <c r="N606" s="109">
        <f>SUM(N607)</f>
        <v>0</v>
      </c>
    </row>
    <row r="607" spans="1:15" x14ac:dyDescent="0.25">
      <c r="A607" s="8">
        <f t="shared" si="169"/>
        <v>3111</v>
      </c>
      <c r="B607" s="9">
        <f t="shared" si="175"/>
        <v>11</v>
      </c>
      <c r="C607" s="45" t="str">
        <f t="shared" si="170"/>
        <v>096</v>
      </c>
      <c r="D607" s="45" t="str">
        <f t="shared" si="171"/>
        <v>0960</v>
      </c>
      <c r="E607" s="39" t="s">
        <v>134</v>
      </c>
      <c r="F607" s="40">
        <v>11</v>
      </c>
      <c r="G607" s="41">
        <v>11</v>
      </c>
      <c r="H607" s="42">
        <v>3111</v>
      </c>
      <c r="I607" s="46">
        <v>1313</v>
      </c>
      <c r="J607" s="46">
        <v>1313</v>
      </c>
      <c r="K607" s="44" t="s">
        <v>47</v>
      </c>
      <c r="L607" s="202"/>
      <c r="M607" s="202"/>
      <c r="N607" s="202"/>
    </row>
    <row r="608" spans="1:15" x14ac:dyDescent="0.25">
      <c r="A608" s="8">
        <f t="shared" si="169"/>
        <v>313</v>
      </c>
      <c r="B608" s="9" t="str">
        <f t="shared" si="175"/>
        <v xml:space="preserve"> </v>
      </c>
      <c r="C608" s="45" t="str">
        <f t="shared" si="170"/>
        <v xml:space="preserve">  </v>
      </c>
      <c r="D608" s="45" t="str">
        <f t="shared" si="171"/>
        <v xml:space="preserve">  </v>
      </c>
      <c r="E608" s="39"/>
      <c r="F608" s="40"/>
      <c r="G608" s="41"/>
      <c r="H608" s="42">
        <v>313</v>
      </c>
      <c r="I608" s="43"/>
      <c r="J608" s="43"/>
      <c r="K608" s="44" t="s">
        <v>48</v>
      </c>
      <c r="L608" s="109">
        <f>SUM(L609:L609)</f>
        <v>0</v>
      </c>
      <c r="M608" s="109">
        <f>SUM(M609:M609)</f>
        <v>0</v>
      </c>
      <c r="N608" s="109">
        <f>SUM(N609:N609)</f>
        <v>0</v>
      </c>
    </row>
    <row r="609" spans="1:14" ht="25.5" x14ac:dyDescent="0.25">
      <c r="A609" s="8">
        <f t="shared" si="169"/>
        <v>3132</v>
      </c>
      <c r="B609" s="9">
        <f t="shared" si="175"/>
        <v>11</v>
      </c>
      <c r="C609" s="45" t="str">
        <f t="shared" si="170"/>
        <v>096</v>
      </c>
      <c r="D609" s="45" t="str">
        <f t="shared" si="171"/>
        <v>0960</v>
      </c>
      <c r="E609" s="39" t="s">
        <v>134</v>
      </c>
      <c r="F609" s="40">
        <v>11</v>
      </c>
      <c r="G609" s="41">
        <v>11</v>
      </c>
      <c r="H609" s="42">
        <v>3132</v>
      </c>
      <c r="I609" s="46">
        <v>1314</v>
      </c>
      <c r="J609" s="46">
        <v>1314</v>
      </c>
      <c r="K609" s="44" t="s">
        <v>49</v>
      </c>
      <c r="L609" s="202"/>
      <c r="M609" s="202"/>
      <c r="N609" s="202"/>
    </row>
    <row r="610" spans="1:14" x14ac:dyDescent="0.25">
      <c r="A610" s="8">
        <f t="shared" si="169"/>
        <v>32</v>
      </c>
      <c r="B610" s="9" t="str">
        <f t="shared" si="175"/>
        <v xml:space="preserve"> </v>
      </c>
      <c r="C610" s="45" t="str">
        <f t="shared" si="170"/>
        <v xml:space="preserve">  </v>
      </c>
      <c r="D610" s="45" t="str">
        <f t="shared" si="171"/>
        <v xml:space="preserve">  </v>
      </c>
      <c r="E610" s="39"/>
      <c r="F610" s="40"/>
      <c r="G610" s="41"/>
      <c r="H610" s="42">
        <v>32</v>
      </c>
      <c r="I610" s="43"/>
      <c r="J610" s="43"/>
      <c r="K610" s="44" t="s">
        <v>50</v>
      </c>
      <c r="L610" s="109">
        <f t="shared" ref="L610:N610" si="183">SUM(L611,L614,L618,L620)</f>
        <v>0</v>
      </c>
      <c r="M610" s="109">
        <f t="shared" si="183"/>
        <v>0</v>
      </c>
      <c r="N610" s="109">
        <f t="shared" si="183"/>
        <v>0</v>
      </c>
    </row>
    <row r="611" spans="1:14" x14ac:dyDescent="0.25">
      <c r="A611" s="8">
        <f t="shared" si="169"/>
        <v>322</v>
      </c>
      <c r="B611" s="9" t="str">
        <f t="shared" si="175"/>
        <v xml:space="preserve"> </v>
      </c>
      <c r="C611" s="45" t="str">
        <f t="shared" si="170"/>
        <v xml:space="preserve">  </v>
      </c>
      <c r="D611" s="45" t="str">
        <f t="shared" si="171"/>
        <v xml:space="preserve">  </v>
      </c>
      <c r="E611" s="39"/>
      <c r="F611" s="40"/>
      <c r="G611" s="41"/>
      <c r="H611" s="42">
        <v>322</v>
      </c>
      <c r="I611" s="43"/>
      <c r="J611" s="43"/>
      <c r="K611" s="44" t="s">
        <v>72</v>
      </c>
      <c r="L611" s="109">
        <f>SUM(L612:L613)</f>
        <v>0</v>
      </c>
      <c r="M611" s="109">
        <f>SUM(M612:M613)</f>
        <v>0</v>
      </c>
      <c r="N611" s="109">
        <f>SUM(N612:N613)</f>
        <v>0</v>
      </c>
    </row>
    <row r="612" spans="1:14" ht="25.5" x14ac:dyDescent="0.25">
      <c r="A612" s="8">
        <f t="shared" si="169"/>
        <v>3221</v>
      </c>
      <c r="B612" s="9">
        <f t="shared" si="175"/>
        <v>11</v>
      </c>
      <c r="C612" s="45" t="str">
        <f t="shared" si="170"/>
        <v>096</v>
      </c>
      <c r="D612" s="45" t="str">
        <f t="shared" si="171"/>
        <v>0960</v>
      </c>
      <c r="E612" s="39" t="s">
        <v>134</v>
      </c>
      <c r="F612" s="40">
        <v>11</v>
      </c>
      <c r="G612" s="41">
        <v>11</v>
      </c>
      <c r="H612" s="42">
        <v>3221</v>
      </c>
      <c r="I612" s="46">
        <v>1315</v>
      </c>
      <c r="J612" s="46">
        <v>1315</v>
      </c>
      <c r="K612" s="44" t="s">
        <v>73</v>
      </c>
      <c r="L612" s="202"/>
      <c r="M612" s="202"/>
      <c r="N612" s="202"/>
    </row>
    <row r="613" spans="1:14" x14ac:dyDescent="0.25">
      <c r="A613" s="8">
        <f t="shared" ref="A613:A665" si="184">H613</f>
        <v>3222</v>
      </c>
      <c r="B613" s="9">
        <f t="shared" si="175"/>
        <v>11</v>
      </c>
      <c r="C613" s="45" t="str">
        <f t="shared" si="170"/>
        <v>096</v>
      </c>
      <c r="D613" s="45" t="str">
        <f t="shared" si="171"/>
        <v>0960</v>
      </c>
      <c r="E613" s="39" t="s">
        <v>134</v>
      </c>
      <c r="F613" s="40">
        <v>11</v>
      </c>
      <c r="G613" s="41">
        <v>11</v>
      </c>
      <c r="H613" s="42">
        <v>3222</v>
      </c>
      <c r="I613" s="46">
        <v>1316</v>
      </c>
      <c r="J613" s="46">
        <v>1316</v>
      </c>
      <c r="K613" s="44" t="s">
        <v>118</v>
      </c>
      <c r="L613" s="202"/>
      <c r="M613" s="202"/>
      <c r="N613" s="202"/>
    </row>
    <row r="614" spans="1:14" x14ac:dyDescent="0.25">
      <c r="A614" s="8">
        <f t="shared" si="184"/>
        <v>323</v>
      </c>
      <c r="B614" s="9" t="str">
        <f t="shared" si="175"/>
        <v xml:space="preserve"> </v>
      </c>
      <c r="C614" s="45" t="str">
        <f t="shared" si="170"/>
        <v xml:space="preserve">  </v>
      </c>
      <c r="D614" s="45" t="str">
        <f t="shared" si="171"/>
        <v xml:space="preserve">  </v>
      </c>
      <c r="E614" s="39"/>
      <c r="F614" s="40"/>
      <c r="G614" s="41"/>
      <c r="H614" s="42">
        <v>323</v>
      </c>
      <c r="I614" s="43"/>
      <c r="J614" s="43"/>
      <c r="K614" s="44" t="s">
        <v>51</v>
      </c>
      <c r="L614" s="109">
        <f>SUM(L615:L617)</f>
        <v>0</v>
      </c>
      <c r="M614" s="109">
        <f>SUM(M615:M617)</f>
        <v>0</v>
      </c>
      <c r="N614" s="109">
        <f>SUM(N615:N617)</f>
        <v>0</v>
      </c>
    </row>
    <row r="615" spans="1:14" x14ac:dyDescent="0.25">
      <c r="A615" s="8">
        <f t="shared" si="184"/>
        <v>3231</v>
      </c>
      <c r="B615" s="9">
        <f t="shared" si="175"/>
        <v>11</v>
      </c>
      <c r="C615" s="45" t="str">
        <f t="shared" si="170"/>
        <v>096</v>
      </c>
      <c r="D615" s="45" t="str">
        <f t="shared" si="171"/>
        <v>0960</v>
      </c>
      <c r="E615" s="39" t="s">
        <v>134</v>
      </c>
      <c r="F615" s="40">
        <v>11</v>
      </c>
      <c r="G615" s="41">
        <v>11</v>
      </c>
      <c r="H615" s="42">
        <v>3231</v>
      </c>
      <c r="I615" s="46">
        <v>1317</v>
      </c>
      <c r="J615" s="46">
        <v>1317</v>
      </c>
      <c r="K615" s="44" t="s">
        <v>52</v>
      </c>
      <c r="L615" s="202"/>
      <c r="M615" s="202"/>
      <c r="N615" s="202"/>
    </row>
    <row r="616" spans="1:14" x14ac:dyDescent="0.25">
      <c r="A616" s="8">
        <f t="shared" si="184"/>
        <v>3237</v>
      </c>
      <c r="B616" s="9">
        <f t="shared" si="175"/>
        <v>11</v>
      </c>
      <c r="C616" s="45" t="str">
        <f t="shared" si="170"/>
        <v>096</v>
      </c>
      <c r="D616" s="45" t="str">
        <f t="shared" si="171"/>
        <v>0960</v>
      </c>
      <c r="E616" s="39" t="s">
        <v>134</v>
      </c>
      <c r="F616" s="40">
        <v>11</v>
      </c>
      <c r="G616" s="41">
        <v>11</v>
      </c>
      <c r="H616" s="42">
        <v>3237</v>
      </c>
      <c r="I616" s="46">
        <v>1318</v>
      </c>
      <c r="J616" s="46">
        <v>1318</v>
      </c>
      <c r="K616" s="44" t="s">
        <v>55</v>
      </c>
      <c r="L616" s="202"/>
      <c r="M616" s="202"/>
      <c r="N616" s="202"/>
    </row>
    <row r="617" spans="1:14" x14ac:dyDescent="0.25">
      <c r="A617" s="8">
        <f t="shared" si="184"/>
        <v>3239</v>
      </c>
      <c r="B617" s="9">
        <f t="shared" si="175"/>
        <v>11</v>
      </c>
      <c r="C617" s="45" t="str">
        <f t="shared" si="170"/>
        <v>096</v>
      </c>
      <c r="D617" s="45" t="str">
        <f t="shared" si="171"/>
        <v>0960</v>
      </c>
      <c r="E617" s="39" t="s">
        <v>134</v>
      </c>
      <c r="F617" s="40">
        <v>11</v>
      </c>
      <c r="G617" s="41">
        <v>11</v>
      </c>
      <c r="H617" s="42">
        <v>3239</v>
      </c>
      <c r="I617" s="46">
        <v>1319</v>
      </c>
      <c r="J617" s="46">
        <v>1319</v>
      </c>
      <c r="K617" s="44" t="s">
        <v>56</v>
      </c>
      <c r="L617" s="202"/>
      <c r="M617" s="202"/>
      <c r="N617" s="202"/>
    </row>
    <row r="618" spans="1:14" ht="25.5" x14ac:dyDescent="0.25">
      <c r="A618" s="8">
        <f t="shared" si="184"/>
        <v>324</v>
      </c>
      <c r="B618" s="9" t="str">
        <f t="shared" si="175"/>
        <v xml:space="preserve"> </v>
      </c>
      <c r="C618" s="45" t="str">
        <f t="shared" si="170"/>
        <v xml:space="preserve">  </v>
      </c>
      <c r="D618" s="45" t="str">
        <f t="shared" si="171"/>
        <v xml:space="preserve">  </v>
      </c>
      <c r="E618" s="39"/>
      <c r="F618" s="40"/>
      <c r="G618" s="41"/>
      <c r="H618" s="42">
        <v>324</v>
      </c>
      <c r="I618" s="43"/>
      <c r="J618" s="43"/>
      <c r="K618" s="44" t="s">
        <v>86</v>
      </c>
      <c r="L618" s="109">
        <f>SUM(L619)</f>
        <v>0</v>
      </c>
      <c r="M618" s="109">
        <f>SUM(M619)</f>
        <v>0</v>
      </c>
      <c r="N618" s="109">
        <f>SUM(N619)</f>
        <v>0</v>
      </c>
    </row>
    <row r="619" spans="1:14" ht="25.5" x14ac:dyDescent="0.25">
      <c r="A619" s="8">
        <f t="shared" si="184"/>
        <v>3241</v>
      </c>
      <c r="B619" s="9">
        <f t="shared" si="175"/>
        <v>11</v>
      </c>
      <c r="C619" s="45" t="str">
        <f t="shared" si="170"/>
        <v>096</v>
      </c>
      <c r="D619" s="45" t="str">
        <f t="shared" si="171"/>
        <v>0960</v>
      </c>
      <c r="E619" s="39" t="s">
        <v>134</v>
      </c>
      <c r="F619" s="40">
        <v>11</v>
      </c>
      <c r="G619" s="41">
        <v>11</v>
      </c>
      <c r="H619" s="42">
        <v>3241</v>
      </c>
      <c r="I619" s="46">
        <v>1320</v>
      </c>
      <c r="J619" s="46">
        <v>1320</v>
      </c>
      <c r="K619" s="44" t="s">
        <v>86</v>
      </c>
      <c r="L619" s="202"/>
      <c r="M619" s="202"/>
      <c r="N619" s="202"/>
    </row>
    <row r="620" spans="1:14" ht="25.5" x14ac:dyDescent="0.25">
      <c r="A620" s="8">
        <f t="shared" si="184"/>
        <v>329</v>
      </c>
      <c r="B620" s="9" t="str">
        <f t="shared" si="175"/>
        <v xml:space="preserve"> </v>
      </c>
      <c r="C620" s="45" t="str">
        <f t="shared" si="170"/>
        <v xml:space="preserve">  </v>
      </c>
      <c r="D620" s="45" t="str">
        <f t="shared" si="171"/>
        <v xml:space="preserve">  </v>
      </c>
      <c r="E620" s="39"/>
      <c r="F620" s="40"/>
      <c r="G620" s="41"/>
      <c r="H620" s="42">
        <v>329</v>
      </c>
      <c r="I620" s="43"/>
      <c r="J620" s="43"/>
      <c r="K620" s="44" t="s">
        <v>57</v>
      </c>
      <c r="L620" s="109">
        <f>SUM(L621:L622)</f>
        <v>0</v>
      </c>
      <c r="M620" s="109">
        <f>SUM(M621:M622)</f>
        <v>0</v>
      </c>
      <c r="N620" s="109">
        <f>SUM(N621:N622)</f>
        <v>0</v>
      </c>
    </row>
    <row r="621" spans="1:14" x14ac:dyDescent="0.25">
      <c r="A621" s="8">
        <f t="shared" si="184"/>
        <v>3293</v>
      </c>
      <c r="B621" s="9">
        <f t="shared" si="175"/>
        <v>11</v>
      </c>
      <c r="C621" s="45" t="str">
        <f t="shared" si="170"/>
        <v>096</v>
      </c>
      <c r="D621" s="45" t="str">
        <f t="shared" si="171"/>
        <v>0960</v>
      </c>
      <c r="E621" s="39" t="s">
        <v>134</v>
      </c>
      <c r="F621" s="40">
        <v>11</v>
      </c>
      <c r="G621" s="41">
        <v>11</v>
      </c>
      <c r="H621" s="42">
        <v>3293</v>
      </c>
      <c r="I621" s="46">
        <v>1321</v>
      </c>
      <c r="J621" s="46">
        <v>1321</v>
      </c>
      <c r="K621" s="44" t="s">
        <v>59</v>
      </c>
      <c r="L621" s="202"/>
      <c r="M621" s="202"/>
      <c r="N621" s="202"/>
    </row>
    <row r="622" spans="1:14" ht="25.5" x14ac:dyDescent="0.25">
      <c r="A622" s="8">
        <f t="shared" si="184"/>
        <v>3299</v>
      </c>
      <c r="B622" s="9">
        <f t="shared" si="175"/>
        <v>11</v>
      </c>
      <c r="C622" s="45" t="str">
        <f t="shared" si="170"/>
        <v>096</v>
      </c>
      <c r="D622" s="45" t="str">
        <f t="shared" si="171"/>
        <v>0960</v>
      </c>
      <c r="E622" s="39" t="s">
        <v>134</v>
      </c>
      <c r="F622" s="40">
        <v>11</v>
      </c>
      <c r="G622" s="41">
        <v>11</v>
      </c>
      <c r="H622" s="42">
        <v>3299</v>
      </c>
      <c r="I622" s="46">
        <v>1322</v>
      </c>
      <c r="J622" s="46">
        <v>1322</v>
      </c>
      <c r="K622" s="44" t="s">
        <v>57</v>
      </c>
      <c r="L622" s="202"/>
      <c r="M622" s="202"/>
      <c r="N622" s="202"/>
    </row>
    <row r="623" spans="1:14" x14ac:dyDescent="0.25">
      <c r="A623" s="8">
        <f t="shared" ref="A623" si="185">H623</f>
        <v>0</v>
      </c>
      <c r="B623" s="9" t="str">
        <f t="shared" ref="B623" si="186">IF(J623&gt;0,G623," ")</f>
        <v xml:space="preserve"> </v>
      </c>
      <c r="C623" s="45" t="str">
        <f t="shared" ref="C623" si="187">IF(I623&gt;0,LEFT(E623,3),"  ")</f>
        <v xml:space="preserve">  </v>
      </c>
      <c r="D623" s="45" t="str">
        <f t="shared" ref="D623" si="188">IF(I623&gt;0,LEFT(E623,4),"  ")</f>
        <v xml:space="preserve">  </v>
      </c>
      <c r="E623" s="39"/>
      <c r="F623" s="40"/>
      <c r="G623" s="41"/>
      <c r="H623" s="42"/>
      <c r="I623" s="43"/>
      <c r="J623" s="43"/>
      <c r="K623" s="44"/>
      <c r="L623" s="109"/>
      <c r="M623" s="109"/>
      <c r="N623" s="109"/>
    </row>
    <row r="624" spans="1:14" x14ac:dyDescent="0.25">
      <c r="C624" s="45"/>
      <c r="D624" s="45"/>
      <c r="E624" s="204" t="s">
        <v>131</v>
      </c>
      <c r="F624" s="34">
        <v>11</v>
      </c>
      <c r="G624" s="35"/>
      <c r="H624" s="178" t="s">
        <v>285</v>
      </c>
      <c r="I624" s="37"/>
      <c r="J624" s="37"/>
      <c r="K624" s="38" t="s">
        <v>286</v>
      </c>
      <c r="L624" s="113">
        <f t="shared" ref="L624:N625" si="189">SUM(L625)</f>
        <v>0</v>
      </c>
      <c r="M624" s="113">
        <f t="shared" si="189"/>
        <v>0</v>
      </c>
      <c r="N624" s="113">
        <f t="shared" si="189"/>
        <v>0</v>
      </c>
    </row>
    <row r="625" spans="1:14" x14ac:dyDescent="0.25">
      <c r="C625" s="45"/>
      <c r="D625" s="45"/>
      <c r="E625" s="39"/>
      <c r="F625" s="40"/>
      <c r="G625" s="41"/>
      <c r="H625" s="42">
        <v>3</v>
      </c>
      <c r="I625" s="43"/>
      <c r="J625" s="43"/>
      <c r="K625" s="44" t="s">
        <v>44</v>
      </c>
      <c r="L625" s="109">
        <f t="shared" si="189"/>
        <v>0</v>
      </c>
      <c r="M625" s="109">
        <f t="shared" si="189"/>
        <v>0</v>
      </c>
      <c r="N625" s="109">
        <f t="shared" si="189"/>
        <v>0</v>
      </c>
    </row>
    <row r="626" spans="1:14" x14ac:dyDescent="0.25">
      <c r="C626" s="45"/>
      <c r="D626" s="45"/>
      <c r="E626" s="39"/>
      <c r="F626" s="40"/>
      <c r="G626" s="41"/>
      <c r="H626" s="42">
        <v>32</v>
      </c>
      <c r="I626" s="43"/>
      <c r="J626" s="43"/>
      <c r="K626" s="44" t="s">
        <v>50</v>
      </c>
      <c r="L626" s="109">
        <f>SUM(L627,L631)</f>
        <v>0</v>
      </c>
      <c r="M626" s="109">
        <f>SUM(M627,M631)</f>
        <v>0</v>
      </c>
      <c r="N626" s="109">
        <f>SUM(N627,N631)</f>
        <v>0</v>
      </c>
    </row>
    <row r="627" spans="1:14" x14ac:dyDescent="0.25">
      <c r="C627" s="45"/>
      <c r="D627" s="45"/>
      <c r="E627" s="39"/>
      <c r="F627" s="40"/>
      <c r="G627" s="41"/>
      <c r="H627" s="42">
        <v>323</v>
      </c>
      <c r="I627" s="43"/>
      <c r="J627" s="43"/>
      <c r="K627" s="44" t="s">
        <v>51</v>
      </c>
      <c r="L627" s="109">
        <f>SUM(L628:L630)</f>
        <v>0</v>
      </c>
      <c r="M627" s="109">
        <f>SUM(M628:M630)</f>
        <v>0</v>
      </c>
      <c r="N627" s="109">
        <f>SUM(N628:N630)</f>
        <v>0</v>
      </c>
    </row>
    <row r="628" spans="1:14" x14ac:dyDescent="0.25">
      <c r="C628" s="45"/>
      <c r="D628" s="45"/>
      <c r="E628" s="204" t="s">
        <v>131</v>
      </c>
      <c r="F628" s="40">
        <v>11</v>
      </c>
      <c r="G628" s="41">
        <v>11</v>
      </c>
      <c r="H628" s="42">
        <v>3231</v>
      </c>
      <c r="I628" s="181">
        <v>7036</v>
      </c>
      <c r="J628" s="46">
        <v>882</v>
      </c>
      <c r="K628" s="44" t="s">
        <v>52</v>
      </c>
      <c r="L628" s="202"/>
      <c r="M628" s="202"/>
      <c r="N628" s="202"/>
    </row>
    <row r="629" spans="1:14" ht="25.5" x14ac:dyDescent="0.25">
      <c r="C629" s="45"/>
      <c r="D629" s="45"/>
      <c r="E629" s="204" t="s">
        <v>131</v>
      </c>
      <c r="F629" s="40">
        <v>11</v>
      </c>
      <c r="G629" s="41">
        <v>11</v>
      </c>
      <c r="H629" s="42">
        <v>3232</v>
      </c>
      <c r="I629" s="181">
        <v>7037</v>
      </c>
      <c r="J629" s="46">
        <v>883</v>
      </c>
      <c r="K629" s="44" t="s">
        <v>91</v>
      </c>
      <c r="L629" s="202"/>
      <c r="M629" s="202"/>
      <c r="N629" s="202"/>
    </row>
    <row r="630" spans="1:14" x14ac:dyDescent="0.25">
      <c r="C630" s="45"/>
      <c r="D630" s="45"/>
      <c r="E630" s="204" t="s">
        <v>131</v>
      </c>
      <c r="F630" s="40">
        <v>11</v>
      </c>
      <c r="G630" s="41">
        <v>11</v>
      </c>
      <c r="H630" s="42">
        <v>3237</v>
      </c>
      <c r="I630" s="181">
        <v>7038</v>
      </c>
      <c r="J630" s="46">
        <v>884</v>
      </c>
      <c r="K630" s="44" t="s">
        <v>55</v>
      </c>
      <c r="L630" s="202"/>
      <c r="M630" s="202"/>
      <c r="N630" s="202"/>
    </row>
    <row r="631" spans="1:14" ht="25.5" x14ac:dyDescent="0.25">
      <c r="C631" s="45"/>
      <c r="D631" s="45"/>
      <c r="E631" s="39"/>
      <c r="F631" s="40"/>
      <c r="G631" s="41"/>
      <c r="H631" s="42">
        <v>329</v>
      </c>
      <c r="I631" s="43"/>
      <c r="J631" s="43"/>
      <c r="K631" s="44" t="s">
        <v>57</v>
      </c>
      <c r="L631" s="109">
        <f>SUM(L632)</f>
        <v>0</v>
      </c>
      <c r="M631" s="109">
        <f>SUM(M632)</f>
        <v>0</v>
      </c>
      <c r="N631" s="109">
        <f>SUM(N632)</f>
        <v>0</v>
      </c>
    </row>
    <row r="632" spans="1:14" ht="25.5" x14ac:dyDescent="0.25">
      <c r="C632" s="45"/>
      <c r="D632" s="45"/>
      <c r="E632" s="204" t="s">
        <v>131</v>
      </c>
      <c r="F632" s="40">
        <v>11</v>
      </c>
      <c r="G632" s="41">
        <v>11</v>
      </c>
      <c r="H632" s="42">
        <v>3299</v>
      </c>
      <c r="I632" s="181">
        <v>7039</v>
      </c>
      <c r="J632" s="46">
        <v>885</v>
      </c>
      <c r="K632" s="44" t="s">
        <v>57</v>
      </c>
      <c r="L632" s="202"/>
      <c r="M632" s="202"/>
      <c r="N632" s="202"/>
    </row>
    <row r="633" spans="1:14" x14ac:dyDescent="0.25">
      <c r="A633" s="8">
        <f t="shared" si="184"/>
        <v>0</v>
      </c>
      <c r="B633" s="9" t="str">
        <f t="shared" si="175"/>
        <v xml:space="preserve"> </v>
      </c>
      <c r="C633" s="45" t="str">
        <f t="shared" si="170"/>
        <v xml:space="preserve">  </v>
      </c>
      <c r="D633" s="45" t="str">
        <f t="shared" si="171"/>
        <v xml:space="preserve">  </v>
      </c>
      <c r="E633" s="39"/>
      <c r="F633" s="40"/>
      <c r="G633" s="41"/>
      <c r="H633" s="42"/>
      <c r="I633" s="43"/>
      <c r="J633" s="43"/>
      <c r="K633" s="44"/>
      <c r="L633" s="109"/>
      <c r="M633" s="109"/>
      <c r="N633" s="109"/>
    </row>
    <row r="634" spans="1:14" ht="38.25" x14ac:dyDescent="0.25">
      <c r="A634" s="8" t="str">
        <f t="shared" si="184"/>
        <v>T 1207 16</v>
      </c>
      <c r="B634" s="9" t="str">
        <f t="shared" si="175"/>
        <v xml:space="preserve"> </v>
      </c>
      <c r="C634" s="45" t="str">
        <f t="shared" si="170"/>
        <v xml:space="preserve">  </v>
      </c>
      <c r="D634" s="45" t="str">
        <f t="shared" si="171"/>
        <v xml:space="preserve">  </v>
      </c>
      <c r="E634" s="33" t="s">
        <v>131</v>
      </c>
      <c r="F634" s="34">
        <v>11</v>
      </c>
      <c r="G634" s="35"/>
      <c r="H634" s="106" t="s">
        <v>187</v>
      </c>
      <c r="I634" s="37"/>
      <c r="J634" s="37"/>
      <c r="K634" s="38" t="s">
        <v>188</v>
      </c>
      <c r="L634" s="113">
        <f>SUM(L635)</f>
        <v>0</v>
      </c>
      <c r="M634" s="113">
        <f>SUM(M635)</f>
        <v>0</v>
      </c>
      <c r="N634" s="113">
        <f>SUM(N635)</f>
        <v>0</v>
      </c>
    </row>
    <row r="635" spans="1:14" x14ac:dyDescent="0.25">
      <c r="A635" s="8">
        <f t="shared" si="184"/>
        <v>3</v>
      </c>
      <c r="B635" s="9" t="str">
        <f t="shared" si="175"/>
        <v xml:space="preserve"> </v>
      </c>
      <c r="C635" s="45" t="str">
        <f t="shared" si="170"/>
        <v xml:space="preserve">  </v>
      </c>
      <c r="D635" s="45" t="str">
        <f t="shared" si="171"/>
        <v xml:space="preserve">  </v>
      </c>
      <c r="E635" s="39"/>
      <c r="F635" s="40"/>
      <c r="G635" s="41"/>
      <c r="H635" s="42">
        <v>3</v>
      </c>
      <c r="I635" s="43"/>
      <c r="J635" s="43"/>
      <c r="K635" s="44" t="s">
        <v>44</v>
      </c>
      <c r="L635" s="109">
        <f t="shared" ref="L635:N635" si="190">SUM(L636)</f>
        <v>0</v>
      </c>
      <c r="M635" s="109">
        <f t="shared" si="190"/>
        <v>0</v>
      </c>
      <c r="N635" s="109">
        <f t="shared" si="190"/>
        <v>0</v>
      </c>
    </row>
    <row r="636" spans="1:14" x14ac:dyDescent="0.25">
      <c r="A636" s="8">
        <f t="shared" si="184"/>
        <v>32</v>
      </c>
      <c r="B636" s="9" t="str">
        <f t="shared" si="175"/>
        <v xml:space="preserve"> </v>
      </c>
      <c r="C636" s="45" t="str">
        <f t="shared" si="170"/>
        <v xml:space="preserve">  </v>
      </c>
      <c r="D636" s="45" t="str">
        <f t="shared" si="171"/>
        <v xml:space="preserve">  </v>
      </c>
      <c r="E636" s="39"/>
      <c r="F636" s="40"/>
      <c r="G636" s="41"/>
      <c r="H636" s="42">
        <v>32</v>
      </c>
      <c r="I636" s="43"/>
      <c r="J636" s="43"/>
      <c r="K636" s="44" t="s">
        <v>50</v>
      </c>
      <c r="L636" s="109">
        <f>SUM(L637,L640,L644,L648)</f>
        <v>0</v>
      </c>
      <c r="M636" s="109">
        <f>SUM(M637,M640,M644,M648)</f>
        <v>0</v>
      </c>
      <c r="N636" s="109">
        <f>SUM(N637,N640,N644,N648)</f>
        <v>0</v>
      </c>
    </row>
    <row r="637" spans="1:14" x14ac:dyDescent="0.25">
      <c r="A637" s="8">
        <f t="shared" si="184"/>
        <v>321</v>
      </c>
      <c r="B637" s="9" t="str">
        <f t="shared" si="175"/>
        <v xml:space="preserve"> </v>
      </c>
      <c r="C637" s="45" t="str">
        <f t="shared" si="170"/>
        <v xml:space="preserve">  </v>
      </c>
      <c r="D637" s="45" t="str">
        <f t="shared" si="171"/>
        <v xml:space="preserve">  </v>
      </c>
      <c r="E637" s="39"/>
      <c r="F637" s="40"/>
      <c r="G637" s="41"/>
      <c r="H637" s="42">
        <v>321</v>
      </c>
      <c r="I637" s="43"/>
      <c r="J637" s="43"/>
      <c r="K637" s="44" t="s">
        <v>69</v>
      </c>
      <c r="L637" s="109">
        <f>SUM(L638:L639)</f>
        <v>0</v>
      </c>
      <c r="M637" s="109">
        <f>SUM(M638:M639)</f>
        <v>0</v>
      </c>
      <c r="N637" s="109">
        <f>SUM(N638:N639)</f>
        <v>0</v>
      </c>
    </row>
    <row r="638" spans="1:14" x14ac:dyDescent="0.25">
      <c r="A638" s="8">
        <f t="shared" si="184"/>
        <v>3211</v>
      </c>
      <c r="B638" s="9">
        <f t="shared" si="175"/>
        <v>11</v>
      </c>
      <c r="C638" s="45" t="str">
        <f t="shared" si="170"/>
        <v>091</v>
      </c>
      <c r="D638" s="45" t="str">
        <f t="shared" si="171"/>
        <v>0912</v>
      </c>
      <c r="E638" s="39" t="s">
        <v>131</v>
      </c>
      <c r="F638" s="40">
        <v>11</v>
      </c>
      <c r="G638" s="41">
        <v>11</v>
      </c>
      <c r="H638" s="42">
        <v>3211</v>
      </c>
      <c r="I638" s="46">
        <v>1323</v>
      </c>
      <c r="J638" s="46">
        <v>1323</v>
      </c>
      <c r="K638" s="44" t="s">
        <v>70</v>
      </c>
      <c r="L638" s="202"/>
      <c r="M638" s="202"/>
      <c r="N638" s="202"/>
    </row>
    <row r="639" spans="1:14" x14ac:dyDescent="0.25">
      <c r="A639" s="8">
        <f t="shared" si="184"/>
        <v>3213</v>
      </c>
      <c r="B639" s="9">
        <f t="shared" si="175"/>
        <v>11</v>
      </c>
      <c r="C639" s="45" t="str">
        <f t="shared" si="170"/>
        <v>091</v>
      </c>
      <c r="D639" s="45" t="str">
        <f t="shared" si="171"/>
        <v>0912</v>
      </c>
      <c r="E639" s="39" t="s">
        <v>131</v>
      </c>
      <c r="F639" s="40">
        <v>11</v>
      </c>
      <c r="G639" s="41">
        <v>11</v>
      </c>
      <c r="H639" s="42">
        <v>3213</v>
      </c>
      <c r="I639" s="46">
        <v>1324</v>
      </c>
      <c r="J639" s="46">
        <v>1324</v>
      </c>
      <c r="K639" s="44" t="s">
        <v>84</v>
      </c>
      <c r="L639" s="202"/>
      <c r="M639" s="202"/>
      <c r="N639" s="202"/>
    </row>
    <row r="640" spans="1:14" x14ac:dyDescent="0.25">
      <c r="A640" s="8">
        <f t="shared" si="184"/>
        <v>322</v>
      </c>
      <c r="B640" s="9" t="str">
        <f t="shared" si="175"/>
        <v xml:space="preserve"> </v>
      </c>
      <c r="C640" s="45" t="str">
        <f t="shared" si="170"/>
        <v xml:space="preserve">  </v>
      </c>
      <c r="D640" s="45" t="str">
        <f t="shared" si="171"/>
        <v xml:space="preserve">  </v>
      </c>
      <c r="E640" s="39"/>
      <c r="F640" s="40"/>
      <c r="G640" s="41"/>
      <c r="H640" s="42">
        <v>322</v>
      </c>
      <c r="I640" s="43"/>
      <c r="J640" s="43"/>
      <c r="K640" s="44" t="s">
        <v>72</v>
      </c>
      <c r="L640" s="109">
        <f>SUM(L641:L643)</f>
        <v>0</v>
      </c>
      <c r="M640" s="109">
        <f>SUM(M641:M643)</f>
        <v>0</v>
      </c>
      <c r="N640" s="109">
        <f>SUM(N641:N643)</f>
        <v>0</v>
      </c>
    </row>
    <row r="641" spans="1:15" ht="25.5" x14ac:dyDescent="0.25">
      <c r="A641" s="8">
        <f t="shared" si="184"/>
        <v>3221</v>
      </c>
      <c r="B641" s="9">
        <f t="shared" si="175"/>
        <v>11</v>
      </c>
      <c r="C641" s="45" t="str">
        <f t="shared" si="170"/>
        <v>091</v>
      </c>
      <c r="D641" s="45" t="str">
        <f t="shared" si="171"/>
        <v>0912</v>
      </c>
      <c r="E641" s="39" t="s">
        <v>131</v>
      </c>
      <c r="F641" s="40">
        <v>11</v>
      </c>
      <c r="G641" s="41">
        <v>11</v>
      </c>
      <c r="H641" s="42">
        <v>3221</v>
      </c>
      <c r="I641" s="46">
        <v>1325</v>
      </c>
      <c r="J641" s="46">
        <v>1325</v>
      </c>
      <c r="K641" s="44" t="s">
        <v>73</v>
      </c>
      <c r="L641" s="202"/>
      <c r="M641" s="202"/>
      <c r="N641" s="202"/>
    </row>
    <row r="642" spans="1:15" x14ac:dyDescent="0.25">
      <c r="A642" s="8">
        <f t="shared" si="184"/>
        <v>3222</v>
      </c>
      <c r="B642" s="9">
        <f t="shared" si="175"/>
        <v>11</v>
      </c>
      <c r="C642" s="45" t="str">
        <f t="shared" si="170"/>
        <v>091</v>
      </c>
      <c r="D642" s="45" t="str">
        <f t="shared" si="171"/>
        <v>0912</v>
      </c>
      <c r="E642" s="39" t="s">
        <v>131</v>
      </c>
      <c r="F642" s="40">
        <v>11</v>
      </c>
      <c r="G642" s="41">
        <v>11</v>
      </c>
      <c r="H642" s="42">
        <v>3222</v>
      </c>
      <c r="I642" s="48">
        <v>1742</v>
      </c>
      <c r="J642" s="46">
        <v>1325</v>
      </c>
      <c r="K642" s="44" t="s">
        <v>118</v>
      </c>
      <c r="L642" s="202"/>
      <c r="M642" s="202"/>
      <c r="N642" s="202"/>
    </row>
    <row r="643" spans="1:15" x14ac:dyDescent="0.25">
      <c r="A643" s="8">
        <f t="shared" si="184"/>
        <v>3225</v>
      </c>
      <c r="B643" s="9">
        <f t="shared" si="175"/>
        <v>11</v>
      </c>
      <c r="C643" s="45" t="str">
        <f t="shared" si="170"/>
        <v>091</v>
      </c>
      <c r="D643" s="45" t="str">
        <f t="shared" si="171"/>
        <v>0912</v>
      </c>
      <c r="E643" s="39" t="s">
        <v>131</v>
      </c>
      <c r="F643" s="40">
        <v>11</v>
      </c>
      <c r="G643" s="41">
        <v>11</v>
      </c>
      <c r="H643" s="42">
        <v>3225</v>
      </c>
      <c r="I643" s="46">
        <v>1326</v>
      </c>
      <c r="J643" s="46">
        <v>1326</v>
      </c>
      <c r="K643" s="44" t="s">
        <v>75</v>
      </c>
      <c r="L643" s="202"/>
      <c r="M643" s="202"/>
      <c r="N643" s="202"/>
    </row>
    <row r="644" spans="1:15" x14ac:dyDescent="0.25">
      <c r="A644" s="8">
        <f t="shared" si="184"/>
        <v>323</v>
      </c>
      <c r="B644" s="9" t="str">
        <f t="shared" si="175"/>
        <v xml:space="preserve"> </v>
      </c>
      <c r="C644" s="45" t="str">
        <f t="shared" si="170"/>
        <v xml:space="preserve">  </v>
      </c>
      <c r="D644" s="45" t="str">
        <f t="shared" si="171"/>
        <v xml:space="preserve">  </v>
      </c>
      <c r="E644" s="39"/>
      <c r="F644" s="40"/>
      <c r="G644" s="41"/>
      <c r="H644" s="42">
        <v>323</v>
      </c>
      <c r="I644" s="43"/>
      <c r="J644" s="43"/>
      <c r="K644" s="44" t="s">
        <v>51</v>
      </c>
      <c r="L644" s="109">
        <f>SUM(L645:L647)</f>
        <v>0</v>
      </c>
      <c r="M644" s="109">
        <f>SUM(M645:M647)</f>
        <v>0</v>
      </c>
      <c r="N644" s="109">
        <f>SUM(N645:N647)</f>
        <v>0</v>
      </c>
    </row>
    <row r="645" spans="1:15" x14ac:dyDescent="0.25">
      <c r="A645" s="8">
        <f t="shared" si="184"/>
        <v>3231</v>
      </c>
      <c r="B645" s="9">
        <f t="shared" si="175"/>
        <v>11</v>
      </c>
      <c r="C645" s="45" t="str">
        <f t="shared" si="170"/>
        <v>091</v>
      </c>
      <c r="D645" s="45" t="str">
        <f t="shared" si="171"/>
        <v>0912</v>
      </c>
      <c r="E645" s="39" t="s">
        <v>131</v>
      </c>
      <c r="F645" s="40">
        <v>11</v>
      </c>
      <c r="G645" s="41">
        <v>11</v>
      </c>
      <c r="H645" s="42">
        <v>3231</v>
      </c>
      <c r="I645" s="46">
        <v>1327</v>
      </c>
      <c r="J645" s="46">
        <v>1327</v>
      </c>
      <c r="K645" s="44" t="s">
        <v>52</v>
      </c>
      <c r="L645" s="202"/>
      <c r="M645" s="202"/>
      <c r="N645" s="202"/>
    </row>
    <row r="646" spans="1:15" x14ac:dyDescent="0.25">
      <c r="A646" s="8">
        <f t="shared" si="184"/>
        <v>3237</v>
      </c>
      <c r="B646" s="9">
        <f t="shared" si="175"/>
        <v>11</v>
      </c>
      <c r="C646" s="45" t="str">
        <f t="shared" si="170"/>
        <v>091</v>
      </c>
      <c r="D646" s="45" t="str">
        <f t="shared" si="171"/>
        <v>0912</v>
      </c>
      <c r="E646" s="39" t="s">
        <v>131</v>
      </c>
      <c r="F646" s="40">
        <v>11</v>
      </c>
      <c r="G646" s="41">
        <v>11</v>
      </c>
      <c r="H646" s="42">
        <v>3237</v>
      </c>
      <c r="I646" s="46">
        <v>1328</v>
      </c>
      <c r="J646" s="46">
        <v>1328</v>
      </c>
      <c r="K646" s="5" t="s">
        <v>64</v>
      </c>
      <c r="L646" s="202"/>
      <c r="M646" s="202"/>
      <c r="N646" s="202"/>
    </row>
    <row r="647" spans="1:15" x14ac:dyDescent="0.25">
      <c r="A647" s="8">
        <f t="shared" si="184"/>
        <v>3239</v>
      </c>
      <c r="B647" s="9">
        <f t="shared" si="175"/>
        <v>11</v>
      </c>
      <c r="C647" s="45" t="str">
        <f t="shared" si="170"/>
        <v>091</v>
      </c>
      <c r="D647" s="45" t="str">
        <f t="shared" si="171"/>
        <v>0912</v>
      </c>
      <c r="E647" s="39" t="s">
        <v>131</v>
      </c>
      <c r="F647" s="40">
        <v>11</v>
      </c>
      <c r="G647" s="41">
        <v>11</v>
      </c>
      <c r="H647" s="42">
        <v>3239</v>
      </c>
      <c r="I647" s="46">
        <v>1329</v>
      </c>
      <c r="J647" s="46">
        <v>1329</v>
      </c>
      <c r="K647" s="44" t="s">
        <v>56</v>
      </c>
      <c r="L647" s="202"/>
      <c r="M647" s="202"/>
      <c r="N647" s="202"/>
    </row>
    <row r="648" spans="1:15" ht="25.5" x14ac:dyDescent="0.25">
      <c r="A648" s="8">
        <f t="shared" si="184"/>
        <v>329</v>
      </c>
      <c r="B648" s="9" t="str">
        <f t="shared" si="175"/>
        <v xml:space="preserve"> </v>
      </c>
      <c r="C648" s="45" t="str">
        <f t="shared" si="170"/>
        <v xml:space="preserve">  </v>
      </c>
      <c r="D648" s="45" t="str">
        <f t="shared" si="171"/>
        <v xml:space="preserve">  </v>
      </c>
      <c r="E648" s="39"/>
      <c r="F648" s="40"/>
      <c r="G648" s="41"/>
      <c r="H648" s="42">
        <v>329</v>
      </c>
      <c r="I648" s="43"/>
      <c r="J648" s="43"/>
      <c r="K648" s="44" t="s">
        <v>57</v>
      </c>
      <c r="L648" s="109">
        <f>SUM(L649:L651)</f>
        <v>0</v>
      </c>
      <c r="M648" s="109">
        <f>SUM(M649:M651)</f>
        <v>0</v>
      </c>
      <c r="N648" s="109">
        <f>SUM(N649:N651)</f>
        <v>0</v>
      </c>
    </row>
    <row r="649" spans="1:15" ht="25.5" x14ac:dyDescent="0.25">
      <c r="A649" s="8">
        <f t="shared" si="184"/>
        <v>3291</v>
      </c>
      <c r="B649" s="9">
        <f t="shared" si="175"/>
        <v>11</v>
      </c>
      <c r="C649" s="45" t="str">
        <f t="shared" si="170"/>
        <v>091</v>
      </c>
      <c r="D649" s="45" t="str">
        <f t="shared" si="171"/>
        <v>0912</v>
      </c>
      <c r="E649" s="39" t="s">
        <v>131</v>
      </c>
      <c r="F649" s="40">
        <v>11</v>
      </c>
      <c r="G649" s="41">
        <v>11</v>
      </c>
      <c r="H649" s="42">
        <v>3291</v>
      </c>
      <c r="I649" s="46">
        <v>1330</v>
      </c>
      <c r="J649" s="46">
        <v>1330</v>
      </c>
      <c r="K649" s="44" t="s">
        <v>58</v>
      </c>
      <c r="L649" s="202"/>
      <c r="M649" s="202"/>
      <c r="N649" s="202"/>
    </row>
    <row r="650" spans="1:15" x14ac:dyDescent="0.25">
      <c r="A650" s="8">
        <f t="shared" si="184"/>
        <v>3293</v>
      </c>
      <c r="B650" s="9">
        <f t="shared" si="175"/>
        <v>11</v>
      </c>
      <c r="C650" s="45" t="str">
        <f t="shared" si="170"/>
        <v>091</v>
      </c>
      <c r="D650" s="45" t="str">
        <f t="shared" si="171"/>
        <v>0912</v>
      </c>
      <c r="E650" s="39" t="s">
        <v>131</v>
      </c>
      <c r="F650" s="40">
        <v>11</v>
      </c>
      <c r="G650" s="41">
        <v>11</v>
      </c>
      <c r="H650" s="42">
        <v>3293</v>
      </c>
      <c r="I650" s="46">
        <v>1331</v>
      </c>
      <c r="J650" s="46">
        <v>1331</v>
      </c>
      <c r="K650" s="44" t="s">
        <v>59</v>
      </c>
      <c r="L650" s="202"/>
      <c r="M650" s="202"/>
      <c r="N650" s="202"/>
    </row>
    <row r="651" spans="1:15" ht="25.5" x14ac:dyDescent="0.25">
      <c r="A651" s="8">
        <f t="shared" si="184"/>
        <v>3299</v>
      </c>
      <c r="B651" s="9">
        <f t="shared" si="175"/>
        <v>11</v>
      </c>
      <c r="C651" s="45" t="str">
        <f t="shared" si="170"/>
        <v>091</v>
      </c>
      <c r="D651" s="45" t="str">
        <f t="shared" si="171"/>
        <v>0912</v>
      </c>
      <c r="E651" s="39" t="s">
        <v>131</v>
      </c>
      <c r="F651" s="40">
        <v>11</v>
      </c>
      <c r="G651" s="41">
        <v>11</v>
      </c>
      <c r="H651" s="42">
        <v>3299</v>
      </c>
      <c r="I651" s="46">
        <v>1332</v>
      </c>
      <c r="J651" s="46">
        <v>1332</v>
      </c>
      <c r="K651" s="44" t="s">
        <v>57</v>
      </c>
      <c r="L651" s="202"/>
      <c r="M651" s="202"/>
      <c r="N651" s="202"/>
    </row>
    <row r="652" spans="1:15" x14ac:dyDescent="0.25">
      <c r="A652" s="8">
        <f t="shared" si="184"/>
        <v>0</v>
      </c>
      <c r="B652" s="9" t="str">
        <f t="shared" si="175"/>
        <v xml:space="preserve"> </v>
      </c>
      <c r="C652" s="45" t="str">
        <f t="shared" si="170"/>
        <v xml:space="preserve">  </v>
      </c>
      <c r="D652" s="45" t="str">
        <f t="shared" si="171"/>
        <v xml:space="preserve">  </v>
      </c>
      <c r="E652" s="39"/>
      <c r="F652" s="40"/>
      <c r="G652" s="41"/>
      <c r="H652" s="42"/>
      <c r="I652" s="43"/>
      <c r="J652" s="43"/>
      <c r="K652" s="44"/>
      <c r="L652" s="109"/>
      <c r="M652" s="109"/>
      <c r="N652" s="109"/>
      <c r="O652" s="18"/>
    </row>
    <row r="653" spans="1:15" ht="38.25" x14ac:dyDescent="0.25">
      <c r="A653" s="8" t="str">
        <f t="shared" si="184"/>
        <v>K 1207 17</v>
      </c>
      <c r="B653" s="9" t="str">
        <f t="shared" si="175"/>
        <v xml:space="preserve"> </v>
      </c>
      <c r="C653" s="45" t="str">
        <f t="shared" si="170"/>
        <v xml:space="preserve">  </v>
      </c>
      <c r="D653" s="45" t="str">
        <f t="shared" si="171"/>
        <v xml:space="preserve">  </v>
      </c>
      <c r="E653" s="33" t="s">
        <v>131</v>
      </c>
      <c r="F653" s="34">
        <v>11</v>
      </c>
      <c r="G653" s="35"/>
      <c r="H653" s="106" t="s">
        <v>189</v>
      </c>
      <c r="I653" s="37"/>
      <c r="J653" s="37"/>
      <c r="K653" s="38" t="s">
        <v>190</v>
      </c>
      <c r="L653" s="113">
        <f t="shared" ref="L653:N656" si="191">SUM(L654)</f>
        <v>500</v>
      </c>
      <c r="M653" s="113">
        <f t="shared" si="191"/>
        <v>-149</v>
      </c>
      <c r="N653" s="113">
        <f t="shared" si="191"/>
        <v>351</v>
      </c>
      <c r="O653" s="18"/>
    </row>
    <row r="654" spans="1:15" ht="25.5" x14ac:dyDescent="0.25">
      <c r="A654" s="8">
        <f t="shared" si="184"/>
        <v>4</v>
      </c>
      <c r="B654" s="9" t="str">
        <f t="shared" si="175"/>
        <v xml:space="preserve"> </v>
      </c>
      <c r="C654" s="45" t="str">
        <f t="shared" si="170"/>
        <v xml:space="preserve">  </v>
      </c>
      <c r="D654" s="45" t="str">
        <f t="shared" si="171"/>
        <v xml:space="preserve">  </v>
      </c>
      <c r="E654" s="39"/>
      <c r="F654" s="40"/>
      <c r="G654" s="41"/>
      <c r="H654" s="42">
        <v>4</v>
      </c>
      <c r="I654" s="43"/>
      <c r="J654" s="43"/>
      <c r="K654" s="44" t="s">
        <v>65</v>
      </c>
      <c r="L654" s="109">
        <f t="shared" si="191"/>
        <v>500</v>
      </c>
      <c r="M654" s="109">
        <f t="shared" si="191"/>
        <v>-149</v>
      </c>
      <c r="N654" s="109">
        <f t="shared" si="191"/>
        <v>351</v>
      </c>
    </row>
    <row r="655" spans="1:15" ht="25.5" x14ac:dyDescent="0.25">
      <c r="A655" s="8">
        <f t="shared" si="184"/>
        <v>42</v>
      </c>
      <c r="B655" s="9" t="str">
        <f t="shared" si="175"/>
        <v xml:space="preserve"> </v>
      </c>
      <c r="C655" s="45" t="str">
        <f t="shared" si="170"/>
        <v xml:space="preserve">  </v>
      </c>
      <c r="D655" s="45" t="str">
        <f t="shared" si="171"/>
        <v xml:space="preserve">  </v>
      </c>
      <c r="E655" s="39"/>
      <c r="F655" s="40"/>
      <c r="G655" s="41"/>
      <c r="H655" s="42">
        <v>42</v>
      </c>
      <c r="I655" s="43"/>
      <c r="J655" s="43"/>
      <c r="K655" s="44" t="s">
        <v>66</v>
      </c>
      <c r="L655" s="109">
        <f t="shared" si="191"/>
        <v>500</v>
      </c>
      <c r="M655" s="109">
        <f t="shared" si="191"/>
        <v>-149</v>
      </c>
      <c r="N655" s="109">
        <f t="shared" si="191"/>
        <v>351</v>
      </c>
      <c r="O655" s="18"/>
    </row>
    <row r="656" spans="1:15" ht="25.5" x14ac:dyDescent="0.25">
      <c r="A656" s="8">
        <f t="shared" si="184"/>
        <v>424</v>
      </c>
      <c r="B656" s="9" t="str">
        <f t="shared" si="175"/>
        <v xml:space="preserve"> </v>
      </c>
      <c r="C656" s="45" t="str">
        <f t="shared" si="170"/>
        <v xml:space="preserve">  </v>
      </c>
      <c r="D656" s="45" t="str">
        <f t="shared" si="171"/>
        <v xml:space="preserve">  </v>
      </c>
      <c r="E656" s="39"/>
      <c r="F656" s="40"/>
      <c r="G656" s="41"/>
      <c r="H656" s="42">
        <v>424</v>
      </c>
      <c r="I656" s="43"/>
      <c r="J656" s="43"/>
      <c r="K656" s="44" t="s">
        <v>128</v>
      </c>
      <c r="L656" s="109">
        <f t="shared" si="191"/>
        <v>500</v>
      </c>
      <c r="M656" s="109">
        <f t="shared" si="191"/>
        <v>-149</v>
      </c>
      <c r="N656" s="109">
        <f t="shared" si="191"/>
        <v>351</v>
      </c>
      <c r="O656" s="18"/>
    </row>
    <row r="657" spans="1:15" x14ac:dyDescent="0.25">
      <c r="A657" s="8">
        <f t="shared" si="184"/>
        <v>4241</v>
      </c>
      <c r="B657" s="9">
        <f t="shared" si="175"/>
        <v>11</v>
      </c>
      <c r="C657" s="45" t="str">
        <f t="shared" si="170"/>
        <v>091</v>
      </c>
      <c r="D657" s="45" t="str">
        <f t="shared" si="171"/>
        <v>0912</v>
      </c>
      <c r="E657" s="39" t="s">
        <v>131</v>
      </c>
      <c r="F657" s="40">
        <v>11</v>
      </c>
      <c r="G657" s="41">
        <v>11</v>
      </c>
      <c r="H657" s="42">
        <v>4241</v>
      </c>
      <c r="I657" s="46">
        <v>1333</v>
      </c>
      <c r="J657" s="46">
        <v>1333</v>
      </c>
      <c r="K657" s="44" t="s">
        <v>129</v>
      </c>
      <c r="L657" s="202">
        <v>500</v>
      </c>
      <c r="M657" s="202">
        <v>-149</v>
      </c>
      <c r="N657" s="202">
        <v>351</v>
      </c>
      <c r="O657" s="18"/>
    </row>
    <row r="658" spans="1:15" x14ac:dyDescent="0.25">
      <c r="A658" s="8">
        <f t="shared" si="184"/>
        <v>0</v>
      </c>
      <c r="B658" s="9" t="str">
        <f t="shared" si="175"/>
        <v xml:space="preserve"> </v>
      </c>
      <c r="C658" s="45" t="str">
        <f t="shared" si="170"/>
        <v xml:space="preserve">  </v>
      </c>
      <c r="D658" s="45" t="str">
        <f t="shared" si="171"/>
        <v xml:space="preserve">  </v>
      </c>
      <c r="E658" s="39"/>
      <c r="F658" s="40"/>
      <c r="G658" s="41"/>
      <c r="H658" s="42"/>
      <c r="I658" s="43"/>
      <c r="J658" s="43"/>
      <c r="K658" s="44"/>
      <c r="L658" s="109"/>
      <c r="M658" s="109"/>
      <c r="N658" s="109"/>
      <c r="O658" s="18"/>
    </row>
    <row r="659" spans="1:15" x14ac:dyDescent="0.25">
      <c r="A659" s="8" t="str">
        <f t="shared" si="184"/>
        <v>T 1207 10</v>
      </c>
      <c r="B659" s="9" t="str">
        <f t="shared" si="175"/>
        <v xml:space="preserve"> </v>
      </c>
      <c r="C659" s="45" t="str">
        <f t="shared" si="170"/>
        <v xml:space="preserve">  </v>
      </c>
      <c r="D659" s="45" t="str">
        <f t="shared" si="171"/>
        <v xml:space="preserve">  </v>
      </c>
      <c r="E659" s="33" t="s">
        <v>131</v>
      </c>
      <c r="F659" s="34">
        <v>11</v>
      </c>
      <c r="G659" s="35"/>
      <c r="H659" s="106" t="s">
        <v>138</v>
      </c>
      <c r="I659" s="37"/>
      <c r="J659" s="37"/>
      <c r="K659" s="38" t="s">
        <v>139</v>
      </c>
      <c r="L659" s="113">
        <f>SUM(L660)</f>
        <v>67001</v>
      </c>
      <c r="M659" s="113">
        <f>SUM(M660)</f>
        <v>-1</v>
      </c>
      <c r="N659" s="113">
        <f>SUM(N660)</f>
        <v>67000</v>
      </c>
      <c r="O659" s="18"/>
    </row>
    <row r="660" spans="1:15" x14ac:dyDescent="0.25">
      <c r="A660" s="8">
        <f t="shared" si="184"/>
        <v>3</v>
      </c>
      <c r="B660" s="9" t="str">
        <f t="shared" si="175"/>
        <v xml:space="preserve"> </v>
      </c>
      <c r="C660" s="45" t="str">
        <f t="shared" si="170"/>
        <v xml:space="preserve">  </v>
      </c>
      <c r="D660" s="45" t="str">
        <f t="shared" si="171"/>
        <v xml:space="preserve">  </v>
      </c>
      <c r="E660" s="39"/>
      <c r="F660" s="40"/>
      <c r="G660" s="41"/>
      <c r="H660" s="42">
        <v>3</v>
      </c>
      <c r="I660" s="43"/>
      <c r="J660" s="43"/>
      <c r="K660" s="44" t="s">
        <v>44</v>
      </c>
      <c r="L660" s="109">
        <f t="shared" ref="L660:N662" si="192">SUM(L661)</f>
        <v>67001</v>
      </c>
      <c r="M660" s="109">
        <f t="shared" si="192"/>
        <v>-1</v>
      </c>
      <c r="N660" s="109">
        <f t="shared" si="192"/>
        <v>67000</v>
      </c>
      <c r="O660" s="18"/>
    </row>
    <row r="661" spans="1:15" x14ac:dyDescent="0.25">
      <c r="A661" s="8">
        <f t="shared" si="184"/>
        <v>32</v>
      </c>
      <c r="B661" s="9" t="str">
        <f t="shared" si="175"/>
        <v xml:space="preserve"> </v>
      </c>
      <c r="C661" s="45" t="str">
        <f t="shared" si="170"/>
        <v xml:space="preserve">  </v>
      </c>
      <c r="D661" s="45" t="str">
        <f t="shared" si="171"/>
        <v xml:space="preserve">  </v>
      </c>
      <c r="E661" s="39"/>
      <c r="F661" s="40"/>
      <c r="G661" s="41"/>
      <c r="H661" s="42">
        <v>32</v>
      </c>
      <c r="I661" s="43"/>
      <c r="J661" s="43"/>
      <c r="K661" s="44" t="s">
        <v>50</v>
      </c>
      <c r="L661" s="109">
        <f t="shared" si="192"/>
        <v>67001</v>
      </c>
      <c r="M661" s="109">
        <f t="shared" si="192"/>
        <v>-1</v>
      </c>
      <c r="N661" s="109">
        <f t="shared" si="192"/>
        <v>67000</v>
      </c>
      <c r="O661" s="18"/>
    </row>
    <row r="662" spans="1:15" x14ac:dyDescent="0.25">
      <c r="A662" s="8">
        <f t="shared" si="184"/>
        <v>322</v>
      </c>
      <c r="B662" s="9" t="str">
        <f t="shared" si="175"/>
        <v xml:space="preserve"> </v>
      </c>
      <c r="C662" s="45" t="str">
        <f t="shared" si="170"/>
        <v xml:space="preserve">  </v>
      </c>
      <c r="D662" s="45" t="str">
        <f t="shared" si="171"/>
        <v xml:space="preserve">  </v>
      </c>
      <c r="E662" s="39"/>
      <c r="F662" s="40"/>
      <c r="G662" s="41"/>
      <c r="H662" s="42">
        <v>322</v>
      </c>
      <c r="I662" s="43"/>
      <c r="J662" s="43"/>
      <c r="K662" s="44" t="s">
        <v>72</v>
      </c>
      <c r="L662" s="109">
        <f t="shared" si="192"/>
        <v>67001</v>
      </c>
      <c r="M662" s="109">
        <f t="shared" si="192"/>
        <v>-1</v>
      </c>
      <c r="N662" s="109">
        <f t="shared" si="192"/>
        <v>67000</v>
      </c>
      <c r="O662" s="18"/>
    </row>
    <row r="663" spans="1:15" x14ac:dyDescent="0.25">
      <c r="A663" s="8">
        <f t="shared" si="184"/>
        <v>3222</v>
      </c>
      <c r="B663" s="9">
        <f t="shared" si="175"/>
        <v>11</v>
      </c>
      <c r="C663" s="45" t="str">
        <f t="shared" si="170"/>
        <v>091</v>
      </c>
      <c r="D663" s="45" t="str">
        <f t="shared" si="171"/>
        <v>0912</v>
      </c>
      <c r="E663" s="39" t="s">
        <v>131</v>
      </c>
      <c r="F663" s="40">
        <v>11</v>
      </c>
      <c r="G663" s="41">
        <v>11</v>
      </c>
      <c r="H663" s="42">
        <v>3222</v>
      </c>
      <c r="I663" s="46">
        <v>1334</v>
      </c>
      <c r="J663" s="46">
        <v>1334</v>
      </c>
      <c r="K663" s="44" t="s">
        <v>118</v>
      </c>
      <c r="L663" s="202">
        <v>67001</v>
      </c>
      <c r="M663" s="202">
        <v>-1</v>
      </c>
      <c r="N663" s="202">
        <v>67000</v>
      </c>
      <c r="O663" s="32"/>
    </row>
    <row r="664" spans="1:15" x14ac:dyDescent="0.25">
      <c r="A664" s="8">
        <f t="shared" si="184"/>
        <v>0</v>
      </c>
      <c r="B664" s="9" t="str">
        <f t="shared" si="175"/>
        <v xml:space="preserve"> </v>
      </c>
      <c r="C664" s="45" t="str">
        <f t="shared" si="170"/>
        <v xml:space="preserve">  </v>
      </c>
      <c r="D664" s="45" t="str">
        <f t="shared" si="171"/>
        <v xml:space="preserve">  </v>
      </c>
      <c r="E664" s="39"/>
      <c r="F664" s="40"/>
      <c r="G664" s="41"/>
      <c r="H664" s="42"/>
      <c r="I664" s="43"/>
      <c r="J664" s="43"/>
      <c r="K664" s="44"/>
      <c r="L664" s="109"/>
      <c r="M664" s="109"/>
      <c r="N664" s="109"/>
      <c r="O664" s="18"/>
    </row>
    <row r="665" spans="1:15" x14ac:dyDescent="0.25">
      <c r="A665" s="8" t="str">
        <f t="shared" si="184"/>
        <v>T 1207 11</v>
      </c>
      <c r="B665" s="9" t="str">
        <f t="shared" si="175"/>
        <v xml:space="preserve"> </v>
      </c>
      <c r="C665" s="45" t="str">
        <f t="shared" si="170"/>
        <v xml:space="preserve">  </v>
      </c>
      <c r="D665" s="45" t="str">
        <f t="shared" si="171"/>
        <v xml:space="preserve">  </v>
      </c>
      <c r="E665" s="33" t="s">
        <v>131</v>
      </c>
      <c r="F665" s="34">
        <v>11.52</v>
      </c>
      <c r="G665" s="35"/>
      <c r="H665" s="106" t="s">
        <v>140</v>
      </c>
      <c r="I665" s="37"/>
      <c r="J665" s="37"/>
      <c r="K665" s="38" t="s">
        <v>141</v>
      </c>
      <c r="L665" s="113">
        <f>SUM(L669)</f>
        <v>0</v>
      </c>
      <c r="M665" s="113">
        <f>SUM(M669)</f>
        <v>0</v>
      </c>
      <c r="N665" s="113">
        <f>SUM(N669)</f>
        <v>0</v>
      </c>
      <c r="O665" s="18"/>
    </row>
    <row r="666" spans="1:15" ht="25.5" x14ac:dyDescent="0.25">
      <c r="C666" s="45"/>
      <c r="D666" s="45"/>
      <c r="E666" s="57"/>
      <c r="F666" s="58"/>
      <c r="G666" s="59"/>
      <c r="H666" s="60">
        <v>11</v>
      </c>
      <c r="I666" s="61"/>
      <c r="J666" s="61"/>
      <c r="K666" s="62" t="s">
        <v>43</v>
      </c>
      <c r="L666" s="115">
        <f>SUMIF($G$669:$G$690,$H666,L$669:L$690)</f>
        <v>0</v>
      </c>
      <c r="M666" s="115">
        <f>SUMIF($G$669:$G$690,$H666,M$669:M$690)</f>
        <v>0</v>
      </c>
      <c r="N666" s="115">
        <f>SUMIF($G$669:$G$690,$H666,N$669:N$690)</f>
        <v>0</v>
      </c>
      <c r="O666" s="18"/>
    </row>
    <row r="667" spans="1:15" ht="25.5" x14ac:dyDescent="0.25">
      <c r="C667" s="45"/>
      <c r="D667" s="45"/>
      <c r="E667" s="57"/>
      <c r="F667" s="58"/>
      <c r="G667" s="59"/>
      <c r="H667" s="60">
        <v>51</v>
      </c>
      <c r="I667" s="61"/>
      <c r="J667" s="61"/>
      <c r="K667" s="62" t="s">
        <v>80</v>
      </c>
      <c r="L667" s="115">
        <f t="shared" ref="L667:N667" si="193">SUMIF($G$669:$G$690,$H667,L$669:L$690)</f>
        <v>0</v>
      </c>
      <c r="M667" s="115">
        <f t="shared" si="193"/>
        <v>0</v>
      </c>
      <c r="N667" s="115">
        <f t="shared" si="193"/>
        <v>0</v>
      </c>
      <c r="O667" s="18"/>
    </row>
    <row r="668" spans="1:15" ht="25.5" x14ac:dyDescent="0.25">
      <c r="C668" s="45"/>
      <c r="D668" s="45"/>
      <c r="E668" s="57"/>
      <c r="F668" s="58"/>
      <c r="G668" s="59"/>
      <c r="H668" s="63">
        <v>52</v>
      </c>
      <c r="I668" s="64"/>
      <c r="J668" s="64"/>
      <c r="K668" s="62" t="s">
        <v>81</v>
      </c>
      <c r="L668" s="115">
        <f>SUMIF($G$669:$G$690,$H668,L$669:L$690)</f>
        <v>0</v>
      </c>
      <c r="M668" s="115">
        <f>SUMIF($G$669:$G$690,$H668,M$669:M$690)</f>
        <v>0</v>
      </c>
      <c r="N668" s="115">
        <f>SUMIF($G$669:$G$690,$H668,N$669:N$690)</f>
        <v>0</v>
      </c>
      <c r="O668" s="18"/>
    </row>
    <row r="669" spans="1:15" x14ac:dyDescent="0.25">
      <c r="A669" s="8">
        <f t="shared" ref="A669:A732" si="194">H669</f>
        <v>3</v>
      </c>
      <c r="B669" s="9" t="str">
        <f t="shared" ref="B669:B732" si="195">IF(J669&gt;0,G669," ")</f>
        <v xml:space="preserve"> </v>
      </c>
      <c r="C669" s="45" t="str">
        <f t="shared" si="170"/>
        <v xml:space="preserve">  </v>
      </c>
      <c r="D669" s="45" t="str">
        <f t="shared" si="171"/>
        <v xml:space="preserve">  </v>
      </c>
      <c r="E669" s="39"/>
      <c r="F669" s="40"/>
      <c r="G669" s="41"/>
      <c r="H669" s="42">
        <v>3</v>
      </c>
      <c r="I669" s="43"/>
      <c r="J669" s="43"/>
      <c r="K669" s="44" t="s">
        <v>44</v>
      </c>
      <c r="L669" s="109">
        <f>SUM(L670,L677)</f>
        <v>0</v>
      </c>
      <c r="M669" s="109">
        <f>SUM(M670,M677)</f>
        <v>0</v>
      </c>
      <c r="N669" s="109">
        <f>SUM(N670,N677)</f>
        <v>0</v>
      </c>
      <c r="O669" s="18"/>
    </row>
    <row r="670" spans="1:15" x14ac:dyDescent="0.25">
      <c r="A670" s="8">
        <f t="shared" si="194"/>
        <v>31</v>
      </c>
      <c r="B670" s="9" t="str">
        <f t="shared" si="195"/>
        <v xml:space="preserve"> </v>
      </c>
      <c r="C670" s="45" t="str">
        <f t="shared" si="170"/>
        <v xml:space="preserve">  </v>
      </c>
      <c r="D670" s="45" t="str">
        <f t="shared" si="171"/>
        <v xml:space="preserve">  </v>
      </c>
      <c r="E670" s="39"/>
      <c r="F670" s="40"/>
      <c r="G670" s="41"/>
      <c r="H670" s="42">
        <v>31</v>
      </c>
      <c r="I670" s="43"/>
      <c r="J670" s="43"/>
      <c r="K670" s="44" t="s">
        <v>45</v>
      </c>
      <c r="L670" s="109">
        <f>SUM(L671,L673,L675)</f>
        <v>0</v>
      </c>
      <c r="M670" s="109">
        <f>SUM(M671,M673,M675)</f>
        <v>0</v>
      </c>
      <c r="N670" s="109">
        <f>SUM(N671,N673,N675)</f>
        <v>0</v>
      </c>
      <c r="O670" s="18"/>
    </row>
    <row r="671" spans="1:15" x14ac:dyDescent="0.25">
      <c r="A671" s="8">
        <f t="shared" si="194"/>
        <v>311</v>
      </c>
      <c r="B671" s="9" t="str">
        <f t="shared" si="195"/>
        <v xml:space="preserve"> </v>
      </c>
      <c r="C671" s="45" t="str">
        <f t="shared" si="170"/>
        <v xml:space="preserve">  </v>
      </c>
      <c r="D671" s="45" t="str">
        <f t="shared" si="171"/>
        <v xml:space="preserve">  </v>
      </c>
      <c r="E671" s="39"/>
      <c r="F671" s="40"/>
      <c r="G671" s="41"/>
      <c r="H671" s="42">
        <v>311</v>
      </c>
      <c r="I671" s="43"/>
      <c r="J671" s="43"/>
      <c r="K671" s="44" t="s">
        <v>46</v>
      </c>
      <c r="L671" s="109">
        <f>SUM(L672:L672)</f>
        <v>0</v>
      </c>
      <c r="M671" s="109">
        <f>SUM(M672:M672)</f>
        <v>0</v>
      </c>
      <c r="N671" s="109">
        <f>SUM(N672:N672)</f>
        <v>0</v>
      </c>
      <c r="O671" s="18"/>
    </row>
    <row r="672" spans="1:15" x14ac:dyDescent="0.25">
      <c r="A672" s="8">
        <f t="shared" si="194"/>
        <v>3111</v>
      </c>
      <c r="B672" s="9">
        <f t="shared" si="195"/>
        <v>52</v>
      </c>
      <c r="C672" s="45" t="str">
        <f t="shared" si="170"/>
        <v>091</v>
      </c>
      <c r="D672" s="45" t="str">
        <f t="shared" si="171"/>
        <v>0912</v>
      </c>
      <c r="E672" s="39" t="s">
        <v>131</v>
      </c>
      <c r="F672" s="40">
        <v>52</v>
      </c>
      <c r="G672" s="35">
        <v>52</v>
      </c>
      <c r="H672" s="42">
        <v>3111</v>
      </c>
      <c r="I672" s="46">
        <v>1335</v>
      </c>
      <c r="J672" s="46">
        <v>1335</v>
      </c>
      <c r="K672" s="44" t="s">
        <v>47</v>
      </c>
      <c r="L672" s="202"/>
      <c r="M672" s="202"/>
      <c r="N672" s="202"/>
      <c r="O672" s="66">
        <v>526</v>
      </c>
    </row>
    <row r="673" spans="1:15" x14ac:dyDescent="0.25">
      <c r="A673" s="8">
        <f t="shared" si="194"/>
        <v>312</v>
      </c>
      <c r="B673" s="9" t="str">
        <f t="shared" si="195"/>
        <v xml:space="preserve"> </v>
      </c>
      <c r="C673" s="45" t="str">
        <f t="shared" si="170"/>
        <v xml:space="preserve">  </v>
      </c>
      <c r="D673" s="45" t="str">
        <f t="shared" si="171"/>
        <v xml:space="preserve">  </v>
      </c>
      <c r="E673" s="39"/>
      <c r="F673" s="40"/>
      <c r="G673" s="41"/>
      <c r="H673" s="42">
        <v>312</v>
      </c>
      <c r="I673" s="43"/>
      <c r="J673" s="43"/>
      <c r="K673" s="44" t="s">
        <v>82</v>
      </c>
      <c r="L673" s="109">
        <f>SUM(L674)</f>
        <v>0</v>
      </c>
      <c r="M673" s="109">
        <f>SUM(M674)</f>
        <v>0</v>
      </c>
      <c r="N673" s="109">
        <f>SUM(N674)</f>
        <v>0</v>
      </c>
      <c r="O673" s="18"/>
    </row>
    <row r="674" spans="1:15" x14ac:dyDescent="0.25">
      <c r="A674" s="8">
        <f t="shared" si="194"/>
        <v>3121</v>
      </c>
      <c r="B674" s="9">
        <f t="shared" si="195"/>
        <v>52</v>
      </c>
      <c r="C674" s="45" t="str">
        <f t="shared" si="170"/>
        <v>091</v>
      </c>
      <c r="D674" s="45" t="str">
        <f t="shared" si="171"/>
        <v>0912</v>
      </c>
      <c r="E674" s="39" t="s">
        <v>131</v>
      </c>
      <c r="F674" s="40">
        <v>52</v>
      </c>
      <c r="G674" s="35">
        <v>52</v>
      </c>
      <c r="H674" s="42">
        <v>3121</v>
      </c>
      <c r="I674" s="46">
        <v>1336</v>
      </c>
      <c r="J674" s="46">
        <v>1336</v>
      </c>
      <c r="K674" s="44" t="s">
        <v>82</v>
      </c>
      <c r="L674" s="202"/>
      <c r="M674" s="202"/>
      <c r="N674" s="202"/>
      <c r="O674" s="66">
        <v>526</v>
      </c>
    </row>
    <row r="675" spans="1:15" x14ac:dyDescent="0.25">
      <c r="A675" s="8">
        <f t="shared" si="194"/>
        <v>313</v>
      </c>
      <c r="B675" s="9" t="str">
        <f t="shared" si="195"/>
        <v xml:space="preserve"> </v>
      </c>
      <c r="C675" s="45" t="str">
        <f t="shared" si="170"/>
        <v xml:space="preserve">  </v>
      </c>
      <c r="D675" s="45" t="str">
        <f t="shared" si="171"/>
        <v xml:space="preserve">  </v>
      </c>
      <c r="E675" s="39"/>
      <c r="F675" s="40"/>
      <c r="G675" s="41"/>
      <c r="H675" s="42">
        <v>313</v>
      </c>
      <c r="I675" s="43"/>
      <c r="J675" s="43"/>
      <c r="K675" s="44" t="s">
        <v>48</v>
      </c>
      <c r="L675" s="109">
        <f>SUM(L676:L676)</f>
        <v>0</v>
      </c>
      <c r="M675" s="109">
        <f>SUM(M676:M676)</f>
        <v>0</v>
      </c>
      <c r="N675" s="109">
        <f>SUM(N676:N676)</f>
        <v>0</v>
      </c>
      <c r="O675" s="18"/>
    </row>
    <row r="676" spans="1:15" ht="25.5" x14ac:dyDescent="0.25">
      <c r="A676" s="8">
        <f t="shared" si="194"/>
        <v>3132</v>
      </c>
      <c r="B676" s="9">
        <f t="shared" si="195"/>
        <v>52</v>
      </c>
      <c r="C676" s="45" t="str">
        <f t="shared" si="170"/>
        <v>091</v>
      </c>
      <c r="D676" s="45" t="str">
        <f t="shared" si="171"/>
        <v>0912</v>
      </c>
      <c r="E676" s="39" t="s">
        <v>131</v>
      </c>
      <c r="F676" s="40">
        <v>52</v>
      </c>
      <c r="G676" s="35">
        <v>52</v>
      </c>
      <c r="H676" s="42">
        <v>3132</v>
      </c>
      <c r="I676" s="46">
        <v>1337</v>
      </c>
      <c r="J676" s="46">
        <v>1337</v>
      </c>
      <c r="K676" s="44" t="s">
        <v>49</v>
      </c>
      <c r="L676" s="202"/>
      <c r="M676" s="202"/>
      <c r="N676" s="202"/>
      <c r="O676" s="66">
        <v>526</v>
      </c>
    </row>
    <row r="677" spans="1:15" x14ac:dyDescent="0.25">
      <c r="A677" s="8">
        <f t="shared" si="194"/>
        <v>32</v>
      </c>
      <c r="B677" s="9" t="str">
        <f t="shared" si="195"/>
        <v xml:space="preserve"> </v>
      </c>
      <c r="C677" s="45" t="str">
        <f t="shared" si="170"/>
        <v xml:space="preserve">  </v>
      </c>
      <c r="D677" s="45" t="str">
        <f t="shared" si="171"/>
        <v xml:space="preserve">  </v>
      </c>
      <c r="E677" s="39"/>
      <c r="F677" s="40"/>
      <c r="G677" s="41"/>
      <c r="H677" s="42">
        <v>32</v>
      </c>
      <c r="I677" s="43"/>
      <c r="J677" s="43"/>
      <c r="K677" s="44" t="s">
        <v>50</v>
      </c>
      <c r="L677" s="109">
        <f>SUM(L678,L682,L687)</f>
        <v>0</v>
      </c>
      <c r="M677" s="109">
        <f>SUM(M678,M682,M687)</f>
        <v>0</v>
      </c>
      <c r="N677" s="109">
        <f>SUM(N678,N682,N687)</f>
        <v>0</v>
      </c>
    </row>
    <row r="678" spans="1:15" x14ac:dyDescent="0.25">
      <c r="A678" s="8">
        <f t="shared" si="194"/>
        <v>321</v>
      </c>
      <c r="B678" s="9" t="str">
        <f t="shared" si="195"/>
        <v xml:space="preserve"> </v>
      </c>
      <c r="C678" s="45" t="str">
        <f t="shared" si="170"/>
        <v xml:space="preserve">  </v>
      </c>
      <c r="D678" s="45" t="str">
        <f t="shared" si="171"/>
        <v xml:space="preserve">  </v>
      </c>
      <c r="E678" s="39"/>
      <c r="F678" s="40"/>
      <c r="G678" s="41"/>
      <c r="H678" s="42">
        <v>321</v>
      </c>
      <c r="I678" s="43"/>
      <c r="J678" s="43"/>
      <c r="K678" s="44" t="s">
        <v>69</v>
      </c>
      <c r="L678" s="109">
        <f>SUM(L679:L681)</f>
        <v>0</v>
      </c>
      <c r="M678" s="109">
        <f>SUM(M679:M681)</f>
        <v>0</v>
      </c>
      <c r="N678" s="109">
        <f>SUM(N679:N681)</f>
        <v>0</v>
      </c>
    </row>
    <row r="679" spans="1:15" x14ac:dyDescent="0.25">
      <c r="A679" s="8">
        <f t="shared" si="194"/>
        <v>3211</v>
      </c>
      <c r="B679" s="9">
        <f t="shared" si="195"/>
        <v>11</v>
      </c>
      <c r="C679" s="45" t="str">
        <f t="shared" si="170"/>
        <v>091</v>
      </c>
      <c r="D679" s="45" t="str">
        <f t="shared" si="171"/>
        <v>0912</v>
      </c>
      <c r="E679" s="39" t="s">
        <v>131</v>
      </c>
      <c r="F679" s="40">
        <v>11</v>
      </c>
      <c r="G679" s="41">
        <v>11</v>
      </c>
      <c r="H679" s="42">
        <v>3211</v>
      </c>
      <c r="I679" s="46">
        <v>1338</v>
      </c>
      <c r="J679" s="46">
        <v>1338</v>
      </c>
      <c r="K679" s="44" t="s">
        <v>70</v>
      </c>
      <c r="L679" s="202"/>
      <c r="M679" s="202"/>
      <c r="N679" s="202"/>
    </row>
    <row r="680" spans="1:15" x14ac:dyDescent="0.25">
      <c r="A680" s="8">
        <f t="shared" si="194"/>
        <v>3211</v>
      </c>
      <c r="B680" s="9">
        <f t="shared" si="195"/>
        <v>51</v>
      </c>
      <c r="C680" s="45" t="str">
        <f t="shared" si="170"/>
        <v>091</v>
      </c>
      <c r="D680" s="45" t="str">
        <f t="shared" si="171"/>
        <v>0912</v>
      </c>
      <c r="E680" s="39" t="s">
        <v>131</v>
      </c>
      <c r="F680" s="40">
        <v>52</v>
      </c>
      <c r="G680" s="68">
        <v>51</v>
      </c>
      <c r="H680" s="42">
        <v>3211</v>
      </c>
      <c r="I680" s="46">
        <v>1339</v>
      </c>
      <c r="J680" s="46">
        <v>1339</v>
      </c>
      <c r="K680" s="44" t="s">
        <v>70</v>
      </c>
      <c r="L680" s="202"/>
      <c r="M680" s="202"/>
      <c r="N680" s="202"/>
      <c r="O680" s="75">
        <v>5103</v>
      </c>
    </row>
    <row r="681" spans="1:15" ht="25.5" x14ac:dyDescent="0.25">
      <c r="A681" s="8">
        <f t="shared" si="194"/>
        <v>3212</v>
      </c>
      <c r="B681" s="9">
        <f t="shared" si="195"/>
        <v>52</v>
      </c>
      <c r="C681" s="45" t="str">
        <f t="shared" si="170"/>
        <v>091</v>
      </c>
      <c r="D681" s="45" t="str">
        <f t="shared" si="171"/>
        <v>0912</v>
      </c>
      <c r="E681" s="39" t="s">
        <v>131</v>
      </c>
      <c r="F681" s="40">
        <v>52</v>
      </c>
      <c r="G681" s="35">
        <v>52</v>
      </c>
      <c r="H681" s="42">
        <v>3212</v>
      </c>
      <c r="I681" s="46">
        <v>1340</v>
      </c>
      <c r="J681" s="46">
        <v>1340</v>
      </c>
      <c r="K681" s="44" t="s">
        <v>83</v>
      </c>
      <c r="L681" s="202"/>
      <c r="M681" s="202"/>
      <c r="N681" s="202"/>
      <c r="O681" s="66">
        <v>526</v>
      </c>
    </row>
    <row r="682" spans="1:15" x14ac:dyDescent="0.25">
      <c r="A682" s="8">
        <f t="shared" si="194"/>
        <v>323</v>
      </c>
      <c r="B682" s="9" t="str">
        <f t="shared" si="195"/>
        <v xml:space="preserve"> </v>
      </c>
      <c r="C682" s="45" t="str">
        <f t="shared" si="170"/>
        <v xml:space="preserve">  </v>
      </c>
      <c r="D682" s="45" t="str">
        <f t="shared" si="171"/>
        <v xml:space="preserve">  </v>
      </c>
      <c r="E682" s="39"/>
      <c r="F682" s="40"/>
      <c r="G682" s="41"/>
      <c r="H682" s="42">
        <v>323</v>
      </c>
      <c r="I682" s="43"/>
      <c r="J682" s="43"/>
      <c r="K682" s="44" t="s">
        <v>51</v>
      </c>
      <c r="L682" s="109">
        <f>SUM(L683:L686)</f>
        <v>0</v>
      </c>
      <c r="M682" s="109">
        <f>SUM(M683:M686)</f>
        <v>0</v>
      </c>
      <c r="N682" s="109">
        <f>SUM(N683:N686)</f>
        <v>0</v>
      </c>
      <c r="O682" s="18"/>
    </row>
    <row r="683" spans="1:15" x14ac:dyDescent="0.25">
      <c r="A683" s="8">
        <f t="shared" si="194"/>
        <v>3237</v>
      </c>
      <c r="B683" s="9">
        <f t="shared" si="195"/>
        <v>11</v>
      </c>
      <c r="C683" s="45" t="str">
        <f t="shared" si="170"/>
        <v>091</v>
      </c>
      <c r="D683" s="45" t="str">
        <f t="shared" si="171"/>
        <v>0912</v>
      </c>
      <c r="E683" s="39" t="s">
        <v>131</v>
      </c>
      <c r="F683" s="40">
        <v>11</v>
      </c>
      <c r="G683" s="41">
        <v>11</v>
      </c>
      <c r="H683" s="42">
        <v>3237</v>
      </c>
      <c r="I683" s="46">
        <v>1341</v>
      </c>
      <c r="J683" s="46">
        <v>1341</v>
      </c>
      <c r="K683" s="44" t="s">
        <v>55</v>
      </c>
      <c r="L683" s="202"/>
      <c r="M683" s="202"/>
      <c r="N683" s="202"/>
    </row>
    <row r="684" spans="1:15" x14ac:dyDescent="0.25">
      <c r="A684" s="8">
        <f t="shared" si="194"/>
        <v>3237</v>
      </c>
      <c r="B684" s="9">
        <f t="shared" si="195"/>
        <v>51</v>
      </c>
      <c r="C684" s="45" t="str">
        <f t="shared" si="170"/>
        <v>091</v>
      </c>
      <c r="D684" s="45" t="str">
        <f t="shared" si="171"/>
        <v>0912</v>
      </c>
      <c r="E684" s="39" t="s">
        <v>131</v>
      </c>
      <c r="F684" s="40">
        <v>52</v>
      </c>
      <c r="G684" s="68">
        <v>51</v>
      </c>
      <c r="H684" s="42">
        <v>3237</v>
      </c>
      <c r="I684" s="46">
        <v>1342</v>
      </c>
      <c r="J684" s="46">
        <v>1342</v>
      </c>
      <c r="K684" s="44" t="s">
        <v>55</v>
      </c>
      <c r="L684" s="202"/>
      <c r="M684" s="202"/>
      <c r="N684" s="202"/>
      <c r="O684" s="75">
        <v>5103</v>
      </c>
    </row>
    <row r="685" spans="1:15" x14ac:dyDescent="0.25">
      <c r="A685" s="8">
        <f t="shared" si="194"/>
        <v>3239</v>
      </c>
      <c r="B685" s="9">
        <f t="shared" si="195"/>
        <v>11</v>
      </c>
      <c r="C685" s="45" t="str">
        <f t="shared" si="170"/>
        <v>091</v>
      </c>
      <c r="D685" s="45" t="str">
        <f t="shared" si="171"/>
        <v>0912</v>
      </c>
      <c r="E685" s="39" t="s">
        <v>131</v>
      </c>
      <c r="F685" s="40">
        <v>11</v>
      </c>
      <c r="G685" s="41">
        <v>11</v>
      </c>
      <c r="H685" s="42">
        <v>3239</v>
      </c>
      <c r="I685" s="46">
        <v>1343</v>
      </c>
      <c r="J685" s="46">
        <v>1343</v>
      </c>
      <c r="K685" s="44" t="s">
        <v>56</v>
      </c>
      <c r="L685" s="202"/>
      <c r="M685" s="202"/>
      <c r="N685" s="202"/>
    </row>
    <row r="686" spans="1:15" x14ac:dyDescent="0.25">
      <c r="A686" s="8">
        <f t="shared" si="194"/>
        <v>3239</v>
      </c>
      <c r="B686" s="9">
        <f t="shared" si="195"/>
        <v>51</v>
      </c>
      <c r="C686" s="45" t="str">
        <f t="shared" si="170"/>
        <v>091</v>
      </c>
      <c r="D686" s="45" t="str">
        <f t="shared" si="171"/>
        <v>0912</v>
      </c>
      <c r="E686" s="39" t="s">
        <v>131</v>
      </c>
      <c r="F686" s="40">
        <v>52</v>
      </c>
      <c r="G686" s="68">
        <v>51</v>
      </c>
      <c r="H686" s="42">
        <v>3239</v>
      </c>
      <c r="I686" s="46">
        <v>1344</v>
      </c>
      <c r="J686" s="46">
        <v>1344</v>
      </c>
      <c r="K686" s="44" t="s">
        <v>56</v>
      </c>
      <c r="L686" s="202"/>
      <c r="M686" s="202"/>
      <c r="N686" s="202"/>
      <c r="O686" s="75">
        <v>5103</v>
      </c>
    </row>
    <row r="687" spans="1:15" ht="25.5" x14ac:dyDescent="0.25">
      <c r="A687" s="8">
        <f t="shared" si="194"/>
        <v>329</v>
      </c>
      <c r="B687" s="9" t="str">
        <f t="shared" si="195"/>
        <v xml:space="preserve"> </v>
      </c>
      <c r="C687" s="45" t="str">
        <f t="shared" si="170"/>
        <v xml:space="preserve">  </v>
      </c>
      <c r="D687" s="45" t="str">
        <f t="shared" si="171"/>
        <v xml:space="preserve">  </v>
      </c>
      <c r="E687" s="39"/>
      <c r="F687" s="40"/>
      <c r="G687" s="41"/>
      <c r="H687" s="42">
        <v>329</v>
      </c>
      <c r="I687" s="43"/>
      <c r="J687" s="43"/>
      <c r="K687" s="44" t="s">
        <v>57</v>
      </c>
      <c r="L687" s="109">
        <f>SUM(L688:L689)</f>
        <v>0</v>
      </c>
      <c r="M687" s="109">
        <f>SUM(M688:M689)</f>
        <v>0</v>
      </c>
      <c r="N687" s="109">
        <f>SUM(N688:N689)</f>
        <v>0</v>
      </c>
    </row>
    <row r="688" spans="1:15" x14ac:dyDescent="0.25">
      <c r="A688" s="8">
        <f t="shared" si="194"/>
        <v>3293</v>
      </c>
      <c r="B688" s="9">
        <f t="shared" si="195"/>
        <v>11</v>
      </c>
      <c r="C688" s="45" t="str">
        <f t="shared" si="170"/>
        <v>091</v>
      </c>
      <c r="D688" s="45" t="str">
        <f t="shared" si="171"/>
        <v>0912</v>
      </c>
      <c r="E688" s="39" t="s">
        <v>131</v>
      </c>
      <c r="F688" s="40">
        <v>11</v>
      </c>
      <c r="G688" s="41">
        <v>11</v>
      </c>
      <c r="H688" s="42">
        <v>3293</v>
      </c>
      <c r="I688" s="46">
        <v>1345</v>
      </c>
      <c r="J688" s="46">
        <v>1345</v>
      </c>
      <c r="K688" s="44" t="s">
        <v>59</v>
      </c>
      <c r="L688" s="202"/>
      <c r="M688" s="202"/>
      <c r="N688" s="202"/>
    </row>
    <row r="689" spans="1:15" x14ac:dyDescent="0.25">
      <c r="A689" s="8">
        <f t="shared" si="194"/>
        <v>3293</v>
      </c>
      <c r="B689" s="9">
        <f t="shared" si="195"/>
        <v>51</v>
      </c>
      <c r="C689" s="45" t="str">
        <f t="shared" si="170"/>
        <v>091</v>
      </c>
      <c r="D689" s="45" t="str">
        <f t="shared" si="171"/>
        <v>0912</v>
      </c>
      <c r="E689" s="39" t="s">
        <v>131</v>
      </c>
      <c r="F689" s="40">
        <v>52</v>
      </c>
      <c r="G689" s="68">
        <v>51</v>
      </c>
      <c r="H689" s="42">
        <v>3293</v>
      </c>
      <c r="I689" s="46">
        <v>1346</v>
      </c>
      <c r="J689" s="46">
        <v>1346</v>
      </c>
      <c r="K689" s="44" t="s">
        <v>59</v>
      </c>
      <c r="L689" s="202"/>
      <c r="M689" s="202"/>
      <c r="N689" s="202"/>
      <c r="O689" s="75">
        <v>5103</v>
      </c>
    </row>
    <row r="690" spans="1:15" x14ac:dyDescent="0.25">
      <c r="A690" s="8">
        <f t="shared" si="194"/>
        <v>0</v>
      </c>
      <c r="B690" s="9" t="str">
        <f t="shared" si="195"/>
        <v xml:space="preserve"> </v>
      </c>
      <c r="C690" s="45" t="str">
        <f t="shared" si="170"/>
        <v xml:space="preserve">  </v>
      </c>
      <c r="D690" s="45" t="str">
        <f t="shared" si="171"/>
        <v xml:space="preserve">  </v>
      </c>
      <c r="E690" s="39"/>
      <c r="F690" s="40"/>
      <c r="G690" s="41"/>
      <c r="H690" s="42"/>
      <c r="I690" s="43"/>
      <c r="J690" s="43"/>
      <c r="K690" s="44"/>
      <c r="L690" s="109"/>
      <c r="M690" s="109"/>
      <c r="N690" s="109"/>
      <c r="O690" s="18"/>
    </row>
    <row r="691" spans="1:15" x14ac:dyDescent="0.25">
      <c r="A691" s="8" t="str">
        <f t="shared" si="194"/>
        <v>T 1207 18</v>
      </c>
      <c r="B691" s="9" t="str">
        <f t="shared" si="195"/>
        <v xml:space="preserve"> </v>
      </c>
      <c r="C691" s="45" t="str">
        <f t="shared" si="170"/>
        <v xml:space="preserve">  </v>
      </c>
      <c r="D691" s="45" t="str">
        <f t="shared" si="171"/>
        <v xml:space="preserve">  </v>
      </c>
      <c r="E691" s="33" t="s">
        <v>131</v>
      </c>
      <c r="F691" s="34">
        <v>11</v>
      </c>
      <c r="G691" s="35"/>
      <c r="H691" s="106" t="s">
        <v>191</v>
      </c>
      <c r="I691" s="37"/>
      <c r="J691" s="37"/>
      <c r="K691" s="38" t="s">
        <v>192</v>
      </c>
      <c r="L691" s="113">
        <f>SUM(L692)</f>
        <v>0</v>
      </c>
      <c r="M691" s="113">
        <f>SUM(M692)</f>
        <v>0</v>
      </c>
      <c r="N691" s="113">
        <f>SUM(N692)</f>
        <v>0</v>
      </c>
    </row>
    <row r="692" spans="1:15" x14ac:dyDescent="0.25">
      <c r="A692" s="8">
        <f t="shared" si="194"/>
        <v>3</v>
      </c>
      <c r="B692" s="9" t="str">
        <f t="shared" si="195"/>
        <v xml:space="preserve"> </v>
      </c>
      <c r="C692" s="45" t="str">
        <f t="shared" si="170"/>
        <v xml:space="preserve">  </v>
      </c>
      <c r="D692" s="45" t="str">
        <f t="shared" si="171"/>
        <v xml:space="preserve">  </v>
      </c>
      <c r="E692" s="39"/>
      <c r="F692" s="40"/>
      <c r="G692" s="41"/>
      <c r="H692" s="42">
        <v>3</v>
      </c>
      <c r="I692" s="43"/>
      <c r="J692" s="43"/>
      <c r="K692" s="44" t="s">
        <v>44</v>
      </c>
      <c r="L692" s="109">
        <f>SUM(L693,L700,L706)</f>
        <v>0</v>
      </c>
      <c r="M692" s="109">
        <f>SUM(M693,M700,M706)</f>
        <v>0</v>
      </c>
      <c r="N692" s="109">
        <f>SUM(N693,N700,N706)</f>
        <v>0</v>
      </c>
    </row>
    <row r="693" spans="1:15" x14ac:dyDescent="0.25">
      <c r="A693" s="8">
        <f t="shared" si="194"/>
        <v>31</v>
      </c>
      <c r="B693" s="9" t="str">
        <f t="shared" si="195"/>
        <v xml:space="preserve"> </v>
      </c>
      <c r="C693" s="45" t="str">
        <f t="shared" si="170"/>
        <v xml:space="preserve">  </v>
      </c>
      <c r="D693" s="45" t="str">
        <f t="shared" si="171"/>
        <v xml:space="preserve">  </v>
      </c>
      <c r="E693" s="39"/>
      <c r="F693" s="40"/>
      <c r="G693" s="41"/>
      <c r="H693" s="42">
        <v>31</v>
      </c>
      <c r="I693" s="43"/>
      <c r="J693" s="43"/>
      <c r="K693" s="44" t="s">
        <v>45</v>
      </c>
      <c r="L693" s="109">
        <f>SUM(L694,L696,L698)</f>
        <v>0</v>
      </c>
      <c r="M693" s="109">
        <f>SUM(M694,M696,M698)</f>
        <v>0</v>
      </c>
      <c r="N693" s="109">
        <f>SUM(N694,N696,N698)</f>
        <v>0</v>
      </c>
    </row>
    <row r="694" spans="1:15" x14ac:dyDescent="0.25">
      <c r="A694" s="8">
        <f t="shared" si="194"/>
        <v>311</v>
      </c>
      <c r="B694" s="9" t="str">
        <f t="shared" si="195"/>
        <v xml:space="preserve"> </v>
      </c>
      <c r="C694" s="45" t="str">
        <f t="shared" si="170"/>
        <v xml:space="preserve">  </v>
      </c>
      <c r="D694" s="45" t="str">
        <f t="shared" si="171"/>
        <v xml:space="preserve">  </v>
      </c>
      <c r="E694" s="39"/>
      <c r="F694" s="40"/>
      <c r="G694" s="41"/>
      <c r="H694" s="42">
        <v>311</v>
      </c>
      <c r="I694" s="43"/>
      <c r="J694" s="43"/>
      <c r="K694" s="44" t="s">
        <v>46</v>
      </c>
      <c r="L694" s="109">
        <f>SUM(L695:L695)</f>
        <v>0</v>
      </c>
      <c r="M694" s="109">
        <f>SUM(M695:M695)</f>
        <v>0</v>
      </c>
      <c r="N694" s="109">
        <f>SUM(N695:N695)</f>
        <v>0</v>
      </c>
      <c r="O694" s="18"/>
    </row>
    <row r="695" spans="1:15" x14ac:dyDescent="0.25">
      <c r="A695" s="8">
        <f t="shared" si="194"/>
        <v>3111</v>
      </c>
      <c r="B695" s="9">
        <f t="shared" si="195"/>
        <v>11</v>
      </c>
      <c r="C695" s="45" t="str">
        <f t="shared" si="170"/>
        <v>091</v>
      </c>
      <c r="D695" s="45" t="str">
        <f t="shared" si="171"/>
        <v>0912</v>
      </c>
      <c r="E695" s="39" t="s">
        <v>131</v>
      </c>
      <c r="F695" s="40">
        <v>11</v>
      </c>
      <c r="G695" s="41">
        <v>11</v>
      </c>
      <c r="H695" s="42">
        <v>3111</v>
      </c>
      <c r="I695" s="46">
        <v>1347</v>
      </c>
      <c r="J695" s="46">
        <v>1347</v>
      </c>
      <c r="K695" s="44" t="s">
        <v>47</v>
      </c>
      <c r="L695" s="202"/>
      <c r="M695" s="202"/>
      <c r="N695" s="202"/>
      <c r="O695" s="18"/>
    </row>
    <row r="696" spans="1:15" x14ac:dyDescent="0.25">
      <c r="A696" s="8">
        <f t="shared" si="194"/>
        <v>312</v>
      </c>
      <c r="B696" s="9" t="str">
        <f t="shared" si="195"/>
        <v xml:space="preserve"> </v>
      </c>
      <c r="C696" s="45" t="str">
        <f t="shared" ref="C696:C771" si="196">IF(I696&gt;0,LEFT(E696,3),"  ")</f>
        <v xml:space="preserve">  </v>
      </c>
      <c r="D696" s="45" t="str">
        <f t="shared" ref="D696:D771" si="197">IF(I696&gt;0,LEFT(E696,4),"  ")</f>
        <v xml:space="preserve">  </v>
      </c>
      <c r="E696" s="39"/>
      <c r="F696" s="40"/>
      <c r="G696" s="41"/>
      <c r="H696" s="42">
        <v>312</v>
      </c>
      <c r="I696" s="43"/>
      <c r="J696" s="43"/>
      <c r="K696" s="44" t="s">
        <v>82</v>
      </c>
      <c r="L696" s="109">
        <f>SUM(L697)</f>
        <v>0</v>
      </c>
      <c r="M696" s="109">
        <f>SUM(M697)</f>
        <v>0</v>
      </c>
      <c r="N696" s="109">
        <f>SUM(N697)</f>
        <v>0</v>
      </c>
      <c r="O696" s="18"/>
    </row>
    <row r="697" spans="1:15" x14ac:dyDescent="0.25">
      <c r="A697" s="8">
        <f t="shared" si="194"/>
        <v>3121</v>
      </c>
      <c r="B697" s="9">
        <f t="shared" si="195"/>
        <v>11</v>
      </c>
      <c r="C697" s="45" t="str">
        <f t="shared" si="196"/>
        <v>091</v>
      </c>
      <c r="D697" s="45" t="str">
        <f t="shared" si="197"/>
        <v>0912</v>
      </c>
      <c r="E697" s="39" t="s">
        <v>131</v>
      </c>
      <c r="F697" s="40">
        <v>11</v>
      </c>
      <c r="G697" s="41">
        <v>11</v>
      </c>
      <c r="H697" s="42">
        <v>3121</v>
      </c>
      <c r="I697" s="46">
        <v>1348</v>
      </c>
      <c r="J697" s="46">
        <v>1348</v>
      </c>
      <c r="K697" s="44" t="s">
        <v>82</v>
      </c>
      <c r="L697" s="202"/>
      <c r="M697" s="202"/>
      <c r="N697" s="202"/>
      <c r="O697" s="18"/>
    </row>
    <row r="698" spans="1:15" x14ac:dyDescent="0.25">
      <c r="A698" s="8">
        <f t="shared" si="194"/>
        <v>313</v>
      </c>
      <c r="B698" s="9" t="str">
        <f t="shared" si="195"/>
        <v xml:space="preserve"> </v>
      </c>
      <c r="C698" s="45" t="str">
        <f t="shared" si="196"/>
        <v xml:space="preserve">  </v>
      </c>
      <c r="D698" s="45" t="str">
        <f t="shared" si="197"/>
        <v xml:space="preserve">  </v>
      </c>
      <c r="E698" s="39"/>
      <c r="F698" s="40"/>
      <c r="G698" s="41"/>
      <c r="H698" s="42">
        <v>313</v>
      </c>
      <c r="I698" s="43"/>
      <c r="J698" s="43"/>
      <c r="K698" s="44" t="s">
        <v>48</v>
      </c>
      <c r="L698" s="109">
        <f>SUM(L699)</f>
        <v>0</v>
      </c>
      <c r="M698" s="109">
        <f>SUM(M699)</f>
        <v>0</v>
      </c>
      <c r="N698" s="109">
        <f>SUM(N699)</f>
        <v>0</v>
      </c>
      <c r="O698" s="18"/>
    </row>
    <row r="699" spans="1:15" ht="25.5" x14ac:dyDescent="0.25">
      <c r="A699" s="8">
        <f t="shared" si="194"/>
        <v>3132</v>
      </c>
      <c r="B699" s="9">
        <f t="shared" si="195"/>
        <v>11</v>
      </c>
      <c r="C699" s="45" t="str">
        <f t="shared" si="196"/>
        <v>091</v>
      </c>
      <c r="D699" s="45" t="str">
        <f t="shared" si="197"/>
        <v>0912</v>
      </c>
      <c r="E699" s="39" t="s">
        <v>131</v>
      </c>
      <c r="F699" s="40">
        <v>11</v>
      </c>
      <c r="G699" s="41">
        <v>11</v>
      </c>
      <c r="H699" s="42">
        <v>3132</v>
      </c>
      <c r="I699" s="46">
        <v>1349</v>
      </c>
      <c r="J699" s="46">
        <v>1349</v>
      </c>
      <c r="K699" s="6" t="s">
        <v>49</v>
      </c>
      <c r="L699" s="202"/>
      <c r="M699" s="202"/>
      <c r="N699" s="202"/>
      <c r="O699" s="18"/>
    </row>
    <row r="700" spans="1:15" x14ac:dyDescent="0.25">
      <c r="A700" s="8">
        <f t="shared" si="194"/>
        <v>32</v>
      </c>
      <c r="B700" s="9" t="str">
        <f t="shared" si="195"/>
        <v xml:space="preserve"> </v>
      </c>
      <c r="C700" s="45" t="str">
        <f t="shared" si="196"/>
        <v xml:space="preserve">  </v>
      </c>
      <c r="D700" s="45" t="str">
        <f t="shared" si="197"/>
        <v xml:space="preserve">  </v>
      </c>
      <c r="E700" s="39"/>
      <c r="F700" s="40"/>
      <c r="G700" s="41"/>
      <c r="H700" s="42">
        <v>32</v>
      </c>
      <c r="I700" s="43"/>
      <c r="J700" s="43"/>
      <c r="K700" s="44" t="s">
        <v>50</v>
      </c>
      <c r="L700" s="109">
        <f>SUM(L701,L704)</f>
        <v>0</v>
      </c>
      <c r="M700" s="109">
        <f>SUM(M701,M704)</f>
        <v>0</v>
      </c>
      <c r="N700" s="109">
        <f>SUM(N701,N704)</f>
        <v>0</v>
      </c>
    </row>
    <row r="701" spans="1:15" x14ac:dyDescent="0.25">
      <c r="A701" s="8">
        <f t="shared" si="194"/>
        <v>321</v>
      </c>
      <c r="B701" s="9" t="str">
        <f t="shared" si="195"/>
        <v xml:space="preserve"> </v>
      </c>
      <c r="C701" s="45" t="str">
        <f t="shared" si="196"/>
        <v xml:space="preserve">  </v>
      </c>
      <c r="D701" s="45" t="str">
        <f t="shared" si="197"/>
        <v xml:space="preserve">  </v>
      </c>
      <c r="E701" s="39"/>
      <c r="F701" s="40"/>
      <c r="G701" s="41"/>
      <c r="H701" s="42">
        <v>321</v>
      </c>
      <c r="I701" s="43"/>
      <c r="J701" s="43"/>
      <c r="K701" s="44" t="s">
        <v>69</v>
      </c>
      <c r="L701" s="109">
        <f>SUM(L702:L703)</f>
        <v>0</v>
      </c>
      <c r="M701" s="109">
        <f>SUM(M702:M703)</f>
        <v>0</v>
      </c>
      <c r="N701" s="109">
        <f>SUM(N702:N703)</f>
        <v>0</v>
      </c>
      <c r="O701" s="18"/>
    </row>
    <row r="702" spans="1:15" x14ac:dyDescent="0.25">
      <c r="A702" s="8">
        <f t="shared" si="194"/>
        <v>3211</v>
      </c>
      <c r="B702" s="9">
        <f t="shared" si="195"/>
        <v>11</v>
      </c>
      <c r="C702" s="45" t="str">
        <f>IF(I702&gt;0,LEFT(E702,3),"  ")</f>
        <v>091</v>
      </c>
      <c r="D702" s="45" t="str">
        <f>IF(I702&gt;0,LEFT(E702,4),"  ")</f>
        <v>0912</v>
      </c>
      <c r="E702" s="39" t="s">
        <v>131</v>
      </c>
      <c r="F702" s="40">
        <v>11</v>
      </c>
      <c r="G702" s="41">
        <v>11</v>
      </c>
      <c r="H702" s="42">
        <v>3211</v>
      </c>
      <c r="I702" s="46">
        <v>1350</v>
      </c>
      <c r="J702" s="46">
        <v>1350</v>
      </c>
      <c r="K702" s="44" t="s">
        <v>70</v>
      </c>
      <c r="L702" s="202"/>
      <c r="M702" s="202"/>
      <c r="N702" s="202"/>
      <c r="O702" s="18"/>
    </row>
    <row r="703" spans="1:15" ht="25.5" x14ac:dyDescent="0.25">
      <c r="A703" s="8">
        <f t="shared" si="194"/>
        <v>3212</v>
      </c>
      <c r="B703" s="9">
        <f t="shared" si="195"/>
        <v>11</v>
      </c>
      <c r="C703" s="45" t="str">
        <f t="shared" si="196"/>
        <v>091</v>
      </c>
      <c r="D703" s="45" t="str">
        <f t="shared" si="197"/>
        <v>0912</v>
      </c>
      <c r="E703" s="39" t="s">
        <v>131</v>
      </c>
      <c r="F703" s="40">
        <v>11</v>
      </c>
      <c r="G703" s="41">
        <v>11</v>
      </c>
      <c r="H703" s="42">
        <v>3212</v>
      </c>
      <c r="I703" s="46">
        <v>1351</v>
      </c>
      <c r="J703" s="46">
        <v>1351</v>
      </c>
      <c r="K703" s="44" t="s">
        <v>83</v>
      </c>
      <c r="L703" s="202"/>
      <c r="M703" s="202"/>
      <c r="N703" s="202"/>
      <c r="O703" s="18"/>
    </row>
    <row r="704" spans="1:15" x14ac:dyDescent="0.25">
      <c r="A704" s="8">
        <f t="shared" si="194"/>
        <v>323</v>
      </c>
      <c r="B704" s="9" t="str">
        <f t="shared" si="195"/>
        <v xml:space="preserve"> </v>
      </c>
      <c r="C704" s="45" t="str">
        <f t="shared" si="196"/>
        <v xml:space="preserve">  </v>
      </c>
      <c r="D704" s="45" t="str">
        <f t="shared" si="197"/>
        <v xml:space="preserve">  </v>
      </c>
      <c r="E704" s="39"/>
      <c r="F704" s="40"/>
      <c r="G704" s="41"/>
      <c r="H704" s="42">
        <v>323</v>
      </c>
      <c r="I704" s="43"/>
      <c r="J704" s="43"/>
      <c r="K704" s="44" t="s">
        <v>51</v>
      </c>
      <c r="L704" s="109">
        <f>SUM(L705:L705)</f>
        <v>0</v>
      </c>
      <c r="M704" s="109">
        <f>SUM(M705:M705)</f>
        <v>0</v>
      </c>
      <c r="N704" s="109">
        <f>SUM(N705:N705)</f>
        <v>0</v>
      </c>
      <c r="O704" s="18"/>
    </row>
    <row r="705" spans="1:15" x14ac:dyDescent="0.25">
      <c r="A705" s="8">
        <f t="shared" si="194"/>
        <v>3237</v>
      </c>
      <c r="B705" s="9">
        <f t="shared" si="195"/>
        <v>11</v>
      </c>
      <c r="C705" s="45" t="str">
        <f t="shared" si="196"/>
        <v>091</v>
      </c>
      <c r="D705" s="45" t="str">
        <f t="shared" si="197"/>
        <v>0912</v>
      </c>
      <c r="E705" s="39" t="s">
        <v>131</v>
      </c>
      <c r="F705" s="40">
        <v>11</v>
      </c>
      <c r="G705" s="41">
        <v>11</v>
      </c>
      <c r="H705" s="42">
        <v>3237</v>
      </c>
      <c r="I705" s="46">
        <v>1352</v>
      </c>
      <c r="J705" s="46">
        <v>1352</v>
      </c>
      <c r="K705" s="44" t="s">
        <v>55</v>
      </c>
      <c r="L705" s="202"/>
      <c r="M705" s="202"/>
      <c r="N705" s="202"/>
      <c r="O705" s="18"/>
    </row>
    <row r="706" spans="1:15" x14ac:dyDescent="0.25">
      <c r="A706" s="8">
        <f t="shared" si="194"/>
        <v>38</v>
      </c>
      <c r="B706" s="9" t="str">
        <f t="shared" si="195"/>
        <v xml:space="preserve"> </v>
      </c>
      <c r="C706" s="45" t="str">
        <f t="shared" si="196"/>
        <v xml:space="preserve">  </v>
      </c>
      <c r="D706" s="45" t="str">
        <f t="shared" si="197"/>
        <v xml:space="preserve">  </v>
      </c>
      <c r="E706" s="39"/>
      <c r="F706" s="40"/>
      <c r="G706" s="41"/>
      <c r="H706" s="42">
        <v>38</v>
      </c>
      <c r="I706" s="43"/>
      <c r="J706" s="43"/>
      <c r="K706" s="44" t="s">
        <v>60</v>
      </c>
      <c r="L706" s="109">
        <f t="shared" ref="L706:N707" si="198">SUM(L707)</f>
        <v>0</v>
      </c>
      <c r="M706" s="109">
        <f t="shared" si="198"/>
        <v>0</v>
      </c>
      <c r="N706" s="109">
        <f t="shared" si="198"/>
        <v>0</v>
      </c>
    </row>
    <row r="707" spans="1:15" x14ac:dyDescent="0.25">
      <c r="A707" s="8">
        <f t="shared" si="194"/>
        <v>381</v>
      </c>
      <c r="B707" s="9" t="str">
        <f t="shared" si="195"/>
        <v xml:space="preserve"> </v>
      </c>
      <c r="C707" s="45" t="str">
        <f t="shared" si="196"/>
        <v xml:space="preserve">  </v>
      </c>
      <c r="D707" s="45" t="str">
        <f t="shared" si="197"/>
        <v xml:space="preserve">  </v>
      </c>
      <c r="E707" s="39"/>
      <c r="F707" s="40"/>
      <c r="G707" s="41"/>
      <c r="H707" s="42">
        <v>381</v>
      </c>
      <c r="I707" s="43"/>
      <c r="J707" s="43"/>
      <c r="K707" s="44" t="s">
        <v>61</v>
      </c>
      <c r="L707" s="109">
        <f t="shared" si="198"/>
        <v>0</v>
      </c>
      <c r="M707" s="109">
        <f t="shared" si="198"/>
        <v>0</v>
      </c>
      <c r="N707" s="109">
        <f t="shared" si="198"/>
        <v>0</v>
      </c>
      <c r="O707" s="18"/>
    </row>
    <row r="708" spans="1:15" x14ac:dyDescent="0.25">
      <c r="A708" s="8">
        <f t="shared" si="194"/>
        <v>3811</v>
      </c>
      <c r="B708" s="9">
        <f t="shared" si="195"/>
        <v>11</v>
      </c>
      <c r="C708" s="45" t="str">
        <f t="shared" si="196"/>
        <v>091</v>
      </c>
      <c r="D708" s="45" t="str">
        <f t="shared" si="197"/>
        <v>0912</v>
      </c>
      <c r="E708" s="39" t="s">
        <v>131</v>
      </c>
      <c r="F708" s="40">
        <v>11</v>
      </c>
      <c r="G708" s="41">
        <v>11</v>
      </c>
      <c r="H708" s="42">
        <v>3811</v>
      </c>
      <c r="I708" s="46">
        <v>1353</v>
      </c>
      <c r="J708" s="46">
        <v>1353</v>
      </c>
      <c r="K708" s="44" t="s">
        <v>62</v>
      </c>
      <c r="L708" s="202"/>
      <c r="M708" s="202"/>
      <c r="N708" s="202"/>
      <c r="O708" s="18"/>
    </row>
    <row r="709" spans="1:15" x14ac:dyDescent="0.25">
      <c r="A709" s="8">
        <f t="shared" si="194"/>
        <v>0</v>
      </c>
      <c r="B709" s="9" t="str">
        <f t="shared" si="195"/>
        <v xml:space="preserve"> </v>
      </c>
      <c r="C709" s="45" t="str">
        <f t="shared" si="196"/>
        <v xml:space="preserve">  </v>
      </c>
      <c r="D709" s="45" t="str">
        <f t="shared" si="197"/>
        <v xml:space="preserve">  </v>
      </c>
      <c r="E709" s="39"/>
      <c r="F709" s="40"/>
      <c r="G709" s="41"/>
      <c r="H709" s="42"/>
      <c r="I709" s="43"/>
      <c r="J709" s="43"/>
      <c r="K709" s="44"/>
      <c r="L709" s="109"/>
      <c r="M709" s="109"/>
      <c r="N709" s="109"/>
      <c r="O709" s="18"/>
    </row>
    <row r="710" spans="1:15" x14ac:dyDescent="0.25">
      <c r="A710" s="8" t="str">
        <f t="shared" si="194"/>
        <v>T 1207 19</v>
      </c>
      <c r="B710" s="9" t="str">
        <f t="shared" si="195"/>
        <v xml:space="preserve"> </v>
      </c>
      <c r="C710" s="45" t="str">
        <f t="shared" si="196"/>
        <v xml:space="preserve">  </v>
      </c>
      <c r="D710" s="45" t="str">
        <f t="shared" si="197"/>
        <v xml:space="preserve">  </v>
      </c>
      <c r="E710" s="33" t="s">
        <v>131</v>
      </c>
      <c r="F710" s="34">
        <v>11</v>
      </c>
      <c r="G710" s="47"/>
      <c r="H710" s="106" t="s">
        <v>193</v>
      </c>
      <c r="I710" s="37"/>
      <c r="J710" s="37"/>
      <c r="K710" s="38" t="s">
        <v>194</v>
      </c>
      <c r="L710" s="113">
        <f>SUM(L711)</f>
        <v>0</v>
      </c>
      <c r="M710" s="113">
        <f>SUM(M711)</f>
        <v>0</v>
      </c>
      <c r="N710" s="113">
        <f>SUM(N711)</f>
        <v>0</v>
      </c>
    </row>
    <row r="711" spans="1:15" x14ac:dyDescent="0.25">
      <c r="A711" s="8">
        <f t="shared" si="194"/>
        <v>3</v>
      </c>
      <c r="B711" s="9" t="str">
        <f t="shared" si="195"/>
        <v xml:space="preserve"> </v>
      </c>
      <c r="C711" s="45" t="str">
        <f t="shared" si="196"/>
        <v xml:space="preserve">  </v>
      </c>
      <c r="D711" s="45" t="str">
        <f t="shared" si="197"/>
        <v xml:space="preserve">  </v>
      </c>
      <c r="E711" s="39"/>
      <c r="F711" s="40"/>
      <c r="G711" s="41"/>
      <c r="H711" s="42">
        <v>3</v>
      </c>
      <c r="I711" s="43"/>
      <c r="J711" s="43"/>
      <c r="K711" s="44" t="s">
        <v>44</v>
      </c>
      <c r="L711" s="109">
        <f>SUM(L712,L719,L725)</f>
        <v>0</v>
      </c>
      <c r="M711" s="109">
        <f>SUM(M712,M719,M725)</f>
        <v>0</v>
      </c>
      <c r="N711" s="109">
        <f>SUM(N712,N719,N725)</f>
        <v>0</v>
      </c>
    </row>
    <row r="712" spans="1:15" x14ac:dyDescent="0.25">
      <c r="A712" s="8">
        <f t="shared" si="194"/>
        <v>31</v>
      </c>
      <c r="B712" s="9" t="str">
        <f t="shared" si="195"/>
        <v xml:space="preserve"> </v>
      </c>
      <c r="C712" s="45" t="str">
        <f t="shared" si="196"/>
        <v xml:space="preserve">  </v>
      </c>
      <c r="D712" s="45" t="str">
        <f t="shared" si="197"/>
        <v xml:space="preserve">  </v>
      </c>
      <c r="E712" s="39"/>
      <c r="F712" s="40"/>
      <c r="G712" s="41"/>
      <c r="H712" s="42">
        <v>31</v>
      </c>
      <c r="I712" s="43"/>
      <c r="J712" s="43"/>
      <c r="K712" s="44" t="s">
        <v>45</v>
      </c>
      <c r="L712" s="109">
        <f>SUM(L713,L715,L717)</f>
        <v>0</v>
      </c>
      <c r="M712" s="109">
        <f>SUM(M713,M715,M717)</f>
        <v>0</v>
      </c>
      <c r="N712" s="109">
        <f>SUM(N713,N715,N717)</f>
        <v>0</v>
      </c>
    </row>
    <row r="713" spans="1:15" x14ac:dyDescent="0.25">
      <c r="A713" s="8">
        <f t="shared" si="194"/>
        <v>311</v>
      </c>
      <c r="B713" s="9" t="str">
        <f t="shared" si="195"/>
        <v xml:space="preserve"> </v>
      </c>
      <c r="C713" s="45" t="str">
        <f t="shared" si="196"/>
        <v xml:space="preserve">  </v>
      </c>
      <c r="D713" s="45" t="str">
        <f t="shared" si="197"/>
        <v xml:space="preserve">  </v>
      </c>
      <c r="E713" s="39"/>
      <c r="F713" s="40"/>
      <c r="G713" s="41"/>
      <c r="H713" s="42">
        <v>311</v>
      </c>
      <c r="I713" s="43"/>
      <c r="J713" s="43"/>
      <c r="K713" s="44" t="s">
        <v>46</v>
      </c>
      <c r="L713" s="109">
        <f>SUM(L714:L714)</f>
        <v>0</v>
      </c>
      <c r="M713" s="109">
        <f>SUM(M714:M714)</f>
        <v>0</v>
      </c>
      <c r="N713" s="109">
        <f>SUM(N714:N714)</f>
        <v>0</v>
      </c>
      <c r="O713" s="18"/>
    </row>
    <row r="714" spans="1:15" x14ac:dyDescent="0.25">
      <c r="A714" s="8">
        <f t="shared" si="194"/>
        <v>3111</v>
      </c>
      <c r="B714" s="9">
        <f t="shared" si="195"/>
        <v>11</v>
      </c>
      <c r="C714" s="45" t="str">
        <f t="shared" si="196"/>
        <v>091</v>
      </c>
      <c r="D714" s="45" t="str">
        <f t="shared" si="197"/>
        <v>0912</v>
      </c>
      <c r="E714" s="39" t="s">
        <v>131</v>
      </c>
      <c r="F714" s="40">
        <v>11</v>
      </c>
      <c r="G714" s="41">
        <v>11</v>
      </c>
      <c r="H714" s="42">
        <v>3111</v>
      </c>
      <c r="I714" s="46">
        <v>1354</v>
      </c>
      <c r="J714" s="46">
        <v>1354</v>
      </c>
      <c r="K714" s="44" t="s">
        <v>47</v>
      </c>
      <c r="L714" s="202"/>
      <c r="M714" s="202"/>
      <c r="N714" s="202"/>
      <c r="O714" s="18"/>
    </row>
    <row r="715" spans="1:15" x14ac:dyDescent="0.25">
      <c r="A715" s="8">
        <f t="shared" si="194"/>
        <v>312</v>
      </c>
      <c r="B715" s="9" t="str">
        <f t="shared" si="195"/>
        <v xml:space="preserve"> </v>
      </c>
      <c r="C715" s="45" t="str">
        <f t="shared" si="196"/>
        <v xml:space="preserve">  </v>
      </c>
      <c r="D715" s="45" t="str">
        <f t="shared" si="197"/>
        <v xml:space="preserve">  </v>
      </c>
      <c r="E715" s="39"/>
      <c r="F715" s="40"/>
      <c r="G715" s="41"/>
      <c r="H715" s="42">
        <v>312</v>
      </c>
      <c r="I715" s="43"/>
      <c r="J715" s="43"/>
      <c r="K715" s="44" t="s">
        <v>82</v>
      </c>
      <c r="L715" s="109">
        <f>SUM(L716)</f>
        <v>0</v>
      </c>
      <c r="M715" s="109">
        <f>SUM(M716)</f>
        <v>0</v>
      </c>
      <c r="N715" s="109">
        <f>SUM(N716)</f>
        <v>0</v>
      </c>
      <c r="O715" s="18"/>
    </row>
    <row r="716" spans="1:15" x14ac:dyDescent="0.25">
      <c r="A716" s="8">
        <f t="shared" si="194"/>
        <v>3121</v>
      </c>
      <c r="B716" s="9">
        <f t="shared" si="195"/>
        <v>11</v>
      </c>
      <c r="C716" s="45" t="str">
        <f t="shared" si="196"/>
        <v>091</v>
      </c>
      <c r="D716" s="45" t="str">
        <f t="shared" si="197"/>
        <v>0912</v>
      </c>
      <c r="E716" s="39" t="s">
        <v>131</v>
      </c>
      <c r="F716" s="40">
        <v>11</v>
      </c>
      <c r="G716" s="41">
        <v>11</v>
      </c>
      <c r="H716" s="42">
        <v>3121</v>
      </c>
      <c r="I716" s="46">
        <v>1355</v>
      </c>
      <c r="J716" s="46">
        <v>1355</v>
      </c>
      <c r="K716" s="44" t="s">
        <v>82</v>
      </c>
      <c r="L716" s="202"/>
      <c r="M716" s="202"/>
      <c r="N716" s="202"/>
      <c r="O716" s="18"/>
    </row>
    <row r="717" spans="1:15" x14ac:dyDescent="0.25">
      <c r="A717" s="8">
        <f t="shared" si="194"/>
        <v>313</v>
      </c>
      <c r="B717" s="9" t="str">
        <f t="shared" si="195"/>
        <v xml:space="preserve"> </v>
      </c>
      <c r="C717" s="45" t="str">
        <f t="shared" si="196"/>
        <v xml:space="preserve">  </v>
      </c>
      <c r="D717" s="45" t="str">
        <f t="shared" si="197"/>
        <v xml:space="preserve">  </v>
      </c>
      <c r="E717" s="39"/>
      <c r="F717" s="40"/>
      <c r="G717" s="41"/>
      <c r="H717" s="42">
        <v>313</v>
      </c>
      <c r="I717" s="43"/>
      <c r="J717" s="43"/>
      <c r="K717" s="44" t="s">
        <v>48</v>
      </c>
      <c r="L717" s="109">
        <f>SUM(L718)</f>
        <v>0</v>
      </c>
      <c r="M717" s="109">
        <f>SUM(M718)</f>
        <v>0</v>
      </c>
      <c r="N717" s="109">
        <f>SUM(N718)</f>
        <v>0</v>
      </c>
      <c r="O717" s="18"/>
    </row>
    <row r="718" spans="1:15" ht="25.5" x14ac:dyDescent="0.25">
      <c r="A718" s="8">
        <f t="shared" si="194"/>
        <v>3132</v>
      </c>
      <c r="B718" s="9">
        <f t="shared" si="195"/>
        <v>11</v>
      </c>
      <c r="C718" s="45" t="str">
        <f t="shared" si="196"/>
        <v>091</v>
      </c>
      <c r="D718" s="45" t="str">
        <f t="shared" si="197"/>
        <v>0912</v>
      </c>
      <c r="E718" s="39" t="s">
        <v>131</v>
      </c>
      <c r="F718" s="40">
        <v>11</v>
      </c>
      <c r="G718" s="41">
        <v>11</v>
      </c>
      <c r="H718" s="42">
        <v>3132</v>
      </c>
      <c r="I718" s="46">
        <v>1356</v>
      </c>
      <c r="J718" s="46">
        <v>1356</v>
      </c>
      <c r="K718" s="6" t="s">
        <v>49</v>
      </c>
      <c r="L718" s="202"/>
      <c r="M718" s="202"/>
      <c r="N718" s="202"/>
      <c r="O718" s="18"/>
    </row>
    <row r="719" spans="1:15" x14ac:dyDescent="0.25">
      <c r="A719" s="8">
        <f t="shared" si="194"/>
        <v>32</v>
      </c>
      <c r="B719" s="9" t="str">
        <f t="shared" si="195"/>
        <v xml:space="preserve"> </v>
      </c>
      <c r="C719" s="45" t="str">
        <f t="shared" si="196"/>
        <v xml:space="preserve">  </v>
      </c>
      <c r="D719" s="45" t="str">
        <f t="shared" si="197"/>
        <v xml:space="preserve">  </v>
      </c>
      <c r="E719" s="39"/>
      <c r="F719" s="40"/>
      <c r="G719" s="41"/>
      <c r="H719" s="42">
        <v>32</v>
      </c>
      <c r="I719" s="43"/>
      <c r="J719" s="43"/>
      <c r="K719" s="44" t="s">
        <v>50</v>
      </c>
      <c r="L719" s="109">
        <f>SUM(L720,L723)</f>
        <v>0</v>
      </c>
      <c r="M719" s="109">
        <f>SUM(M720,M723)</f>
        <v>0</v>
      </c>
      <c r="N719" s="109">
        <f>SUM(N720,N723)</f>
        <v>0</v>
      </c>
    </row>
    <row r="720" spans="1:15" x14ac:dyDescent="0.25">
      <c r="A720" s="8">
        <f t="shared" si="194"/>
        <v>321</v>
      </c>
      <c r="B720" s="9" t="str">
        <f t="shared" si="195"/>
        <v xml:space="preserve"> </v>
      </c>
      <c r="C720" s="45" t="str">
        <f t="shared" si="196"/>
        <v xml:space="preserve">  </v>
      </c>
      <c r="D720" s="45" t="str">
        <f t="shared" si="197"/>
        <v xml:space="preserve">  </v>
      </c>
      <c r="E720" s="39"/>
      <c r="F720" s="40"/>
      <c r="G720" s="41"/>
      <c r="H720" s="42">
        <v>321</v>
      </c>
      <c r="I720" s="43"/>
      <c r="J720" s="43"/>
      <c r="K720" s="44" t="s">
        <v>69</v>
      </c>
      <c r="L720" s="109">
        <f>SUM(L721:L722)</f>
        <v>0</v>
      </c>
      <c r="M720" s="109">
        <f>SUM(M721:M722)</f>
        <v>0</v>
      </c>
      <c r="N720" s="109">
        <f>SUM(N721:N722)</f>
        <v>0</v>
      </c>
      <c r="O720" s="18"/>
    </row>
    <row r="721" spans="1:15" x14ac:dyDescent="0.25">
      <c r="A721" s="8">
        <f t="shared" si="194"/>
        <v>3211</v>
      </c>
      <c r="B721" s="9">
        <f t="shared" si="195"/>
        <v>11</v>
      </c>
      <c r="C721" s="45" t="str">
        <f>IF(I721&gt;0,LEFT(E721,3),"  ")</f>
        <v>091</v>
      </c>
      <c r="D721" s="45" t="str">
        <f>IF(I721&gt;0,LEFT(E721,4),"  ")</f>
        <v>0912</v>
      </c>
      <c r="E721" s="39" t="s">
        <v>131</v>
      </c>
      <c r="F721" s="40">
        <v>11</v>
      </c>
      <c r="G721" s="41">
        <v>11</v>
      </c>
      <c r="H721" s="42">
        <v>3211</v>
      </c>
      <c r="I721" s="46">
        <v>1357</v>
      </c>
      <c r="J721" s="46">
        <v>1357</v>
      </c>
      <c r="K721" s="44" t="s">
        <v>70</v>
      </c>
      <c r="L721" s="202"/>
      <c r="M721" s="202"/>
      <c r="N721" s="202"/>
      <c r="O721" s="18"/>
    </row>
    <row r="722" spans="1:15" ht="25.5" x14ac:dyDescent="0.25">
      <c r="A722" s="8">
        <f t="shared" si="194"/>
        <v>3212</v>
      </c>
      <c r="B722" s="9">
        <f t="shared" si="195"/>
        <v>11</v>
      </c>
      <c r="C722" s="45" t="str">
        <f t="shared" ref="C722:C728" si="199">IF(I722&gt;0,LEFT(E722,3),"  ")</f>
        <v>091</v>
      </c>
      <c r="D722" s="45" t="str">
        <f t="shared" ref="D722:D728" si="200">IF(I722&gt;0,LEFT(E722,4),"  ")</f>
        <v>0912</v>
      </c>
      <c r="E722" s="39" t="s">
        <v>131</v>
      </c>
      <c r="F722" s="40">
        <v>11</v>
      </c>
      <c r="G722" s="41">
        <v>11</v>
      </c>
      <c r="H722" s="42">
        <v>3212</v>
      </c>
      <c r="I722" s="46">
        <v>1358</v>
      </c>
      <c r="J722" s="46">
        <v>1358</v>
      </c>
      <c r="K722" s="44" t="s">
        <v>83</v>
      </c>
      <c r="L722" s="202"/>
      <c r="M722" s="202"/>
      <c r="N722" s="202"/>
      <c r="O722" s="18"/>
    </row>
    <row r="723" spans="1:15" x14ac:dyDescent="0.25">
      <c r="A723" s="8">
        <f t="shared" si="194"/>
        <v>323</v>
      </c>
      <c r="B723" s="9" t="str">
        <f t="shared" si="195"/>
        <v xml:space="preserve"> </v>
      </c>
      <c r="C723" s="45" t="str">
        <f t="shared" si="199"/>
        <v xml:space="preserve">  </v>
      </c>
      <c r="D723" s="45" t="str">
        <f t="shared" si="200"/>
        <v xml:space="preserve">  </v>
      </c>
      <c r="E723" s="39"/>
      <c r="F723" s="40"/>
      <c r="G723" s="41"/>
      <c r="H723" s="42">
        <v>323</v>
      </c>
      <c r="I723" s="43"/>
      <c r="J723" s="43"/>
      <c r="K723" s="44" t="s">
        <v>51</v>
      </c>
      <c r="L723" s="109">
        <f>SUM(L724:L724)</f>
        <v>0</v>
      </c>
      <c r="M723" s="109">
        <f>SUM(M724:M724)</f>
        <v>0</v>
      </c>
      <c r="N723" s="109">
        <f>SUM(N724:N724)</f>
        <v>0</v>
      </c>
      <c r="O723" s="18"/>
    </row>
    <row r="724" spans="1:15" x14ac:dyDescent="0.25">
      <c r="A724" s="8">
        <f t="shared" si="194"/>
        <v>3237</v>
      </c>
      <c r="B724" s="9">
        <f t="shared" si="195"/>
        <v>11</v>
      </c>
      <c r="C724" s="45" t="str">
        <f t="shared" si="199"/>
        <v>091</v>
      </c>
      <c r="D724" s="45" t="str">
        <f t="shared" si="200"/>
        <v>0912</v>
      </c>
      <c r="E724" s="39" t="s">
        <v>131</v>
      </c>
      <c r="F724" s="40">
        <v>11</v>
      </c>
      <c r="G724" s="41">
        <v>11</v>
      </c>
      <c r="H724" s="42">
        <v>3237</v>
      </c>
      <c r="I724" s="46">
        <v>1359</v>
      </c>
      <c r="J724" s="46">
        <v>1359</v>
      </c>
      <c r="K724" s="44" t="s">
        <v>55</v>
      </c>
      <c r="L724" s="202"/>
      <c r="M724" s="202"/>
      <c r="N724" s="202"/>
      <c r="O724" s="18"/>
    </row>
    <row r="725" spans="1:15" x14ac:dyDescent="0.25">
      <c r="A725" s="8">
        <f t="shared" si="194"/>
        <v>38</v>
      </c>
      <c r="B725" s="9" t="str">
        <f t="shared" si="195"/>
        <v xml:space="preserve"> </v>
      </c>
      <c r="C725" s="45" t="str">
        <f t="shared" si="199"/>
        <v xml:space="preserve">  </v>
      </c>
      <c r="D725" s="45" t="str">
        <f t="shared" si="200"/>
        <v xml:space="preserve">  </v>
      </c>
      <c r="E725" s="39"/>
      <c r="F725" s="40"/>
      <c r="G725" s="41"/>
      <c r="H725" s="42">
        <v>38</v>
      </c>
      <c r="I725" s="43"/>
      <c r="J725" s="43"/>
      <c r="K725" s="44" t="s">
        <v>60</v>
      </c>
      <c r="L725" s="109">
        <f t="shared" ref="L725:N726" si="201">SUM(L726)</f>
        <v>0</v>
      </c>
      <c r="M725" s="109">
        <f t="shared" si="201"/>
        <v>0</v>
      </c>
      <c r="N725" s="109">
        <f t="shared" si="201"/>
        <v>0</v>
      </c>
    </row>
    <row r="726" spans="1:15" x14ac:dyDescent="0.25">
      <c r="A726" s="8">
        <f t="shared" si="194"/>
        <v>381</v>
      </c>
      <c r="B726" s="9" t="str">
        <f t="shared" si="195"/>
        <v xml:space="preserve"> </v>
      </c>
      <c r="C726" s="45" t="str">
        <f t="shared" si="199"/>
        <v xml:space="preserve">  </v>
      </c>
      <c r="D726" s="45" t="str">
        <f t="shared" si="200"/>
        <v xml:space="preserve">  </v>
      </c>
      <c r="E726" s="39"/>
      <c r="F726" s="40"/>
      <c r="G726" s="41"/>
      <c r="H726" s="42">
        <v>381</v>
      </c>
      <c r="I726" s="43"/>
      <c r="J726" s="43"/>
      <c r="K726" s="44" t="s">
        <v>61</v>
      </c>
      <c r="L726" s="109">
        <f t="shared" si="201"/>
        <v>0</v>
      </c>
      <c r="M726" s="109">
        <f t="shared" si="201"/>
        <v>0</v>
      </c>
      <c r="N726" s="109">
        <f t="shared" si="201"/>
        <v>0</v>
      </c>
      <c r="O726" s="18"/>
    </row>
    <row r="727" spans="1:15" x14ac:dyDescent="0.25">
      <c r="A727" s="8">
        <f t="shared" si="194"/>
        <v>3811</v>
      </c>
      <c r="B727" s="9">
        <f t="shared" si="195"/>
        <v>11</v>
      </c>
      <c r="C727" s="45" t="str">
        <f t="shared" si="199"/>
        <v>091</v>
      </c>
      <c r="D727" s="45" t="str">
        <f t="shared" si="200"/>
        <v>0912</v>
      </c>
      <c r="E727" s="39" t="s">
        <v>131</v>
      </c>
      <c r="F727" s="40">
        <v>11</v>
      </c>
      <c r="G727" s="41">
        <v>11</v>
      </c>
      <c r="H727" s="42">
        <v>3811</v>
      </c>
      <c r="I727" s="46">
        <v>1360</v>
      </c>
      <c r="J727" s="46">
        <v>1360</v>
      </c>
      <c r="K727" s="44" t="s">
        <v>62</v>
      </c>
      <c r="L727" s="202"/>
      <c r="M727" s="202"/>
      <c r="N727" s="202"/>
      <c r="O727" s="18"/>
    </row>
    <row r="728" spans="1:15" x14ac:dyDescent="0.25">
      <c r="A728" s="8">
        <f t="shared" si="194"/>
        <v>0</v>
      </c>
      <c r="B728" s="9" t="str">
        <f t="shared" si="195"/>
        <v xml:space="preserve"> </v>
      </c>
      <c r="C728" s="45" t="str">
        <f t="shared" si="199"/>
        <v xml:space="preserve">  </v>
      </c>
      <c r="D728" s="45" t="str">
        <f t="shared" si="200"/>
        <v xml:space="preserve">  </v>
      </c>
      <c r="E728" s="39"/>
      <c r="F728" s="40"/>
      <c r="G728" s="41"/>
      <c r="H728" s="42"/>
      <c r="I728" s="43"/>
      <c r="J728" s="43"/>
      <c r="K728" s="44"/>
      <c r="L728" s="109"/>
      <c r="M728" s="109"/>
      <c r="N728" s="109"/>
      <c r="O728" s="18"/>
    </row>
    <row r="729" spans="1:15" ht="15.75" customHeight="1" x14ac:dyDescent="0.25">
      <c r="A729" s="8" t="str">
        <f t="shared" si="194"/>
        <v>T 1207 20</v>
      </c>
      <c r="B729" s="9" t="str">
        <f t="shared" si="195"/>
        <v xml:space="preserve"> </v>
      </c>
      <c r="C729" s="45" t="str">
        <f t="shared" si="196"/>
        <v xml:space="preserve">  </v>
      </c>
      <c r="D729" s="45" t="str">
        <f t="shared" si="197"/>
        <v xml:space="preserve">  </v>
      </c>
      <c r="E729" s="33" t="s">
        <v>131</v>
      </c>
      <c r="F729" s="34" t="s">
        <v>105</v>
      </c>
      <c r="G729" s="35"/>
      <c r="H729" s="106" t="s">
        <v>195</v>
      </c>
      <c r="I729" s="37"/>
      <c r="J729" s="37"/>
      <c r="K729" s="38" t="s">
        <v>196</v>
      </c>
      <c r="L729" s="113">
        <f>SUM(L730)</f>
        <v>6420</v>
      </c>
      <c r="M729" s="113">
        <f>SUM(M730)</f>
        <v>1580</v>
      </c>
      <c r="N729" s="113">
        <f>SUM(N730)</f>
        <v>8000</v>
      </c>
    </row>
    <row r="730" spans="1:15" x14ac:dyDescent="0.25">
      <c r="A730" s="8">
        <f t="shared" si="194"/>
        <v>3</v>
      </c>
      <c r="B730" s="9" t="str">
        <f t="shared" si="195"/>
        <v xml:space="preserve"> </v>
      </c>
      <c r="C730" s="45" t="str">
        <f t="shared" si="196"/>
        <v xml:space="preserve">  </v>
      </c>
      <c r="D730" s="45" t="str">
        <f t="shared" si="197"/>
        <v xml:space="preserve">  </v>
      </c>
      <c r="E730" s="39"/>
      <c r="F730" s="40"/>
      <c r="G730" s="41"/>
      <c r="H730" s="42">
        <v>3</v>
      </c>
      <c r="I730" s="43"/>
      <c r="J730" s="43"/>
      <c r="K730" s="44" t="s">
        <v>44</v>
      </c>
      <c r="L730" s="109">
        <f t="shared" ref="L730:N730" si="202">SUM(L731)</f>
        <v>6420</v>
      </c>
      <c r="M730" s="109">
        <f t="shared" si="202"/>
        <v>1580</v>
      </c>
      <c r="N730" s="109">
        <f t="shared" si="202"/>
        <v>8000</v>
      </c>
    </row>
    <row r="731" spans="1:15" x14ac:dyDescent="0.25">
      <c r="A731" s="8">
        <f t="shared" si="194"/>
        <v>32</v>
      </c>
      <c r="B731" s="9" t="str">
        <f t="shared" si="195"/>
        <v xml:space="preserve"> </v>
      </c>
      <c r="C731" s="45" t="str">
        <f t="shared" si="196"/>
        <v xml:space="preserve">  </v>
      </c>
      <c r="D731" s="45" t="str">
        <f t="shared" si="197"/>
        <v xml:space="preserve">  </v>
      </c>
      <c r="E731" s="39"/>
      <c r="F731" s="40"/>
      <c r="G731" s="41"/>
      <c r="H731" s="42">
        <v>32</v>
      </c>
      <c r="I731" s="43"/>
      <c r="J731" s="43"/>
      <c r="K731" s="44" t="s">
        <v>50</v>
      </c>
      <c r="L731" s="109">
        <f>SUM(L732)</f>
        <v>6420</v>
      </c>
      <c r="M731" s="109">
        <f>SUM(M732)</f>
        <v>1580</v>
      </c>
      <c r="N731" s="109">
        <f>SUM(N732)</f>
        <v>8000</v>
      </c>
    </row>
    <row r="732" spans="1:15" x14ac:dyDescent="0.25">
      <c r="A732" s="8">
        <f t="shared" si="194"/>
        <v>322</v>
      </c>
      <c r="B732" s="9" t="str">
        <f t="shared" si="195"/>
        <v xml:space="preserve"> </v>
      </c>
      <c r="C732" s="45" t="str">
        <f t="shared" si="196"/>
        <v xml:space="preserve">  </v>
      </c>
      <c r="D732" s="45" t="str">
        <f t="shared" si="197"/>
        <v xml:space="preserve">  </v>
      </c>
      <c r="E732" s="39"/>
      <c r="F732" s="40"/>
      <c r="G732" s="41"/>
      <c r="H732" s="42">
        <v>322</v>
      </c>
      <c r="I732" s="43"/>
      <c r="J732" s="43"/>
      <c r="K732" s="44" t="s">
        <v>72</v>
      </c>
      <c r="L732" s="109">
        <f>SUM(L733:L733)</f>
        <v>6420</v>
      </c>
      <c r="M732" s="109">
        <f>SUM(M733:M733)</f>
        <v>1580</v>
      </c>
      <c r="N732" s="109">
        <f>SUM(N733:N733)</f>
        <v>8000</v>
      </c>
      <c r="O732" s="18"/>
    </row>
    <row r="733" spans="1:15" x14ac:dyDescent="0.25">
      <c r="A733" s="8">
        <f t="shared" ref="A733:A807" si="203">H733</f>
        <v>3222</v>
      </c>
      <c r="B733" s="9">
        <f t="shared" ref="B733:B807" si="204">IF(J733&gt;0,G733," ")</f>
        <v>52</v>
      </c>
      <c r="C733" s="45" t="str">
        <f t="shared" si="196"/>
        <v>091</v>
      </c>
      <c r="D733" s="45" t="str">
        <f t="shared" si="197"/>
        <v>0912</v>
      </c>
      <c r="E733" s="39" t="s">
        <v>131</v>
      </c>
      <c r="F733" s="34" t="s">
        <v>105</v>
      </c>
      <c r="G733" s="35">
        <v>52</v>
      </c>
      <c r="H733" s="42">
        <v>3222</v>
      </c>
      <c r="I733" s="46">
        <v>1361</v>
      </c>
      <c r="J733" s="46">
        <v>1361</v>
      </c>
      <c r="K733" s="44" t="s">
        <v>118</v>
      </c>
      <c r="L733" s="202">
        <v>6420</v>
      </c>
      <c r="M733" s="202">
        <v>1580</v>
      </c>
      <c r="N733" s="202">
        <v>8000</v>
      </c>
      <c r="O733" s="69">
        <v>5212</v>
      </c>
    </row>
    <row r="734" spans="1:15" x14ac:dyDescent="0.25">
      <c r="A734" s="8">
        <f t="shared" si="203"/>
        <v>0</v>
      </c>
      <c r="B734" s="9" t="str">
        <f t="shared" si="204"/>
        <v xml:space="preserve"> </v>
      </c>
      <c r="C734" s="45" t="str">
        <f t="shared" si="196"/>
        <v xml:space="preserve">  </v>
      </c>
      <c r="D734" s="45" t="str">
        <f t="shared" si="197"/>
        <v xml:space="preserve">  </v>
      </c>
      <c r="E734" s="39"/>
      <c r="F734" s="40"/>
      <c r="G734" s="41"/>
      <c r="H734" s="42"/>
      <c r="I734" s="43"/>
      <c r="J734" s="43"/>
      <c r="K734" s="44"/>
      <c r="L734" s="109"/>
      <c r="M734" s="109"/>
      <c r="N734" s="109"/>
      <c r="O734" s="18"/>
    </row>
    <row r="735" spans="1:15" ht="27.75" customHeight="1" x14ac:dyDescent="0.25">
      <c r="A735" s="8" t="str">
        <f t="shared" si="203"/>
        <v>T 1207 12</v>
      </c>
      <c r="B735" s="9" t="str">
        <f t="shared" si="204"/>
        <v xml:space="preserve"> </v>
      </c>
      <c r="C735" s="45" t="str">
        <f t="shared" ref="C735:C746" si="205">IF(I735&gt;0,LEFT(E735,3),"  ")</f>
        <v xml:space="preserve">  </v>
      </c>
      <c r="D735" s="45" t="str">
        <f t="shared" ref="D735:D746" si="206">IF(I735&gt;0,LEFT(E735,4),"  ")</f>
        <v xml:space="preserve">  </v>
      </c>
      <c r="E735" s="33" t="s">
        <v>131</v>
      </c>
      <c r="F735" s="34" t="s">
        <v>105</v>
      </c>
      <c r="G735" s="35"/>
      <c r="H735" s="106" t="s">
        <v>300</v>
      </c>
      <c r="I735" s="37"/>
      <c r="J735" s="37"/>
      <c r="K735" s="38" t="s">
        <v>301</v>
      </c>
      <c r="L735" s="113">
        <f>SUM(L736)</f>
        <v>0</v>
      </c>
      <c r="M735" s="113">
        <f>SUM(M736)</f>
        <v>4850</v>
      </c>
      <c r="N735" s="113">
        <f>SUM(N736)</f>
        <v>4850</v>
      </c>
    </row>
    <row r="736" spans="1:15" x14ac:dyDescent="0.25">
      <c r="A736" s="8">
        <f t="shared" si="203"/>
        <v>3</v>
      </c>
      <c r="B736" s="9" t="str">
        <f t="shared" si="204"/>
        <v xml:space="preserve"> </v>
      </c>
      <c r="C736" s="45" t="str">
        <f t="shared" si="205"/>
        <v xml:space="preserve">  </v>
      </c>
      <c r="D736" s="45" t="str">
        <f t="shared" si="206"/>
        <v xml:space="preserve">  </v>
      </c>
      <c r="E736" s="39"/>
      <c r="F736" s="40"/>
      <c r="G736" s="41"/>
      <c r="H736" s="42">
        <v>3</v>
      </c>
      <c r="I736" s="43"/>
      <c r="J736" s="43"/>
      <c r="K736" s="44" t="s">
        <v>44</v>
      </c>
      <c r="L736" s="109">
        <f>SUM(L737)</f>
        <v>0</v>
      </c>
      <c r="M736" s="109">
        <f t="shared" ref="M736:N736" si="207">SUM(M737)</f>
        <v>4850</v>
      </c>
      <c r="N736" s="109">
        <f t="shared" si="207"/>
        <v>4850</v>
      </c>
    </row>
    <row r="737" spans="1:15" x14ac:dyDescent="0.25">
      <c r="A737" s="8">
        <f t="shared" si="203"/>
        <v>32</v>
      </c>
      <c r="B737" s="9" t="str">
        <f t="shared" si="204"/>
        <v xml:space="preserve"> </v>
      </c>
      <c r="C737" s="45" t="str">
        <f t="shared" si="205"/>
        <v xml:space="preserve">  </v>
      </c>
      <c r="D737" s="45" t="str">
        <f t="shared" si="206"/>
        <v xml:space="preserve">  </v>
      </c>
      <c r="E737" s="39"/>
      <c r="F737" s="40"/>
      <c r="G737" s="41"/>
      <c r="H737" s="42">
        <v>32</v>
      </c>
      <c r="I737" s="43"/>
      <c r="J737" s="43"/>
      <c r="K737" s="44" t="s">
        <v>50</v>
      </c>
      <c r="L737" s="109">
        <f>SUM(L738)</f>
        <v>0</v>
      </c>
      <c r="M737" s="109">
        <f>SUM(M738)</f>
        <v>4850</v>
      </c>
      <c r="N737" s="109">
        <f>SUM(N738)</f>
        <v>4850</v>
      </c>
    </row>
    <row r="738" spans="1:15" x14ac:dyDescent="0.25">
      <c r="A738" s="8">
        <f t="shared" si="203"/>
        <v>322</v>
      </c>
      <c r="B738" s="9" t="str">
        <f t="shared" si="204"/>
        <v xml:space="preserve"> </v>
      </c>
      <c r="C738" s="45" t="str">
        <f t="shared" si="205"/>
        <v xml:space="preserve">  </v>
      </c>
      <c r="D738" s="45" t="str">
        <f t="shared" si="206"/>
        <v xml:space="preserve">  </v>
      </c>
      <c r="E738" s="39"/>
      <c r="F738" s="40"/>
      <c r="G738" s="41"/>
      <c r="H738" s="42">
        <v>322</v>
      </c>
      <c r="I738" s="43"/>
      <c r="J738" s="43"/>
      <c r="K738" s="44" t="s">
        <v>72</v>
      </c>
      <c r="L738" s="109">
        <f>SUM(L739:L739)</f>
        <v>0</v>
      </c>
      <c r="M738" s="109">
        <f>SUM(M739:M739)</f>
        <v>4850</v>
      </c>
      <c r="N738" s="109">
        <f>SUM(N739:N739)</f>
        <v>4850</v>
      </c>
      <c r="O738" s="18"/>
    </row>
    <row r="739" spans="1:15" x14ac:dyDescent="0.25">
      <c r="A739" s="8">
        <f t="shared" ref="A739:A746" si="208">H739</f>
        <v>3222</v>
      </c>
      <c r="B739" s="9">
        <f t="shared" ref="B739:B746" si="209">IF(J739&gt;0,G739," ")</f>
        <v>52</v>
      </c>
      <c r="C739" s="45" t="str">
        <f t="shared" si="205"/>
        <v>091</v>
      </c>
      <c r="D739" s="45" t="str">
        <f t="shared" si="206"/>
        <v>0912</v>
      </c>
      <c r="E739" s="39" t="s">
        <v>131</v>
      </c>
      <c r="F739" s="34" t="s">
        <v>105</v>
      </c>
      <c r="G739" s="54">
        <v>52</v>
      </c>
      <c r="H739" s="42">
        <v>3222</v>
      </c>
      <c r="I739" s="181">
        <v>1863</v>
      </c>
      <c r="J739" s="46">
        <v>1361</v>
      </c>
      <c r="K739" s="44" t="s">
        <v>118</v>
      </c>
      <c r="L739" s="202">
        <v>0</v>
      </c>
      <c r="M739" s="202">
        <v>4850</v>
      </c>
      <c r="N739" s="202">
        <v>4850</v>
      </c>
      <c r="O739" s="208">
        <v>527</v>
      </c>
    </row>
    <row r="740" spans="1:15" x14ac:dyDescent="0.25">
      <c r="C740" s="45"/>
      <c r="D740" s="45"/>
      <c r="E740" s="79"/>
      <c r="F740" s="80"/>
      <c r="G740" s="67"/>
      <c r="H740" s="73"/>
      <c r="I740" s="211"/>
      <c r="J740" s="211"/>
      <c r="K740" s="81"/>
      <c r="L740" s="212"/>
      <c r="M740" s="212"/>
      <c r="N740" s="212"/>
      <c r="O740" s="208"/>
    </row>
    <row r="741" spans="1:15" ht="27.75" customHeight="1" x14ac:dyDescent="0.25">
      <c r="A741" s="8">
        <f t="shared" ref="A741:A745" si="210">H741</f>
        <v>0</v>
      </c>
      <c r="B741" s="9" t="str">
        <f t="shared" ref="B741:B745" si="211">IF(J741&gt;0,G741," ")</f>
        <v xml:space="preserve"> </v>
      </c>
      <c r="C741" s="45" t="str">
        <f t="shared" ref="C741:C745" si="212">IF(I741&gt;0,LEFT(E741,3),"  ")</f>
        <v xml:space="preserve">  </v>
      </c>
      <c r="D741" s="45" t="str">
        <f t="shared" ref="D741:D745" si="213">IF(I741&gt;0,LEFT(E741,4),"  ")</f>
        <v xml:space="preserve">  </v>
      </c>
      <c r="E741" s="33" t="s">
        <v>131</v>
      </c>
      <c r="F741" s="34" t="s">
        <v>105</v>
      </c>
      <c r="G741" s="35"/>
      <c r="H741" s="106"/>
      <c r="I741" s="37"/>
      <c r="J741" s="37"/>
      <c r="K741" s="38" t="s">
        <v>305</v>
      </c>
      <c r="L741" s="113">
        <f>SUM(L742)</f>
        <v>0</v>
      </c>
      <c r="M741" s="113">
        <f>SUM(M742)</f>
        <v>0</v>
      </c>
      <c r="N741" s="113">
        <f>SUM(N742)</f>
        <v>0</v>
      </c>
    </row>
    <row r="742" spans="1:15" x14ac:dyDescent="0.25">
      <c r="A742" s="8">
        <f t="shared" si="210"/>
        <v>3</v>
      </c>
      <c r="B742" s="9" t="str">
        <f t="shared" si="211"/>
        <v xml:space="preserve"> </v>
      </c>
      <c r="C742" s="45" t="str">
        <f t="shared" si="212"/>
        <v xml:space="preserve">  </v>
      </c>
      <c r="D742" s="45" t="str">
        <f t="shared" si="213"/>
        <v xml:space="preserve">  </v>
      </c>
      <c r="E742" s="39"/>
      <c r="F742" s="40"/>
      <c r="G742" s="41"/>
      <c r="H742" s="42">
        <v>3</v>
      </c>
      <c r="I742" s="43"/>
      <c r="J742" s="43"/>
      <c r="K742" s="44" t="s">
        <v>44</v>
      </c>
      <c r="L742" s="109">
        <f>SUM(L743)</f>
        <v>0</v>
      </c>
      <c r="M742" s="109">
        <f t="shared" ref="M742:N742" si="214">SUM(M743)</f>
        <v>0</v>
      </c>
      <c r="N742" s="109">
        <f t="shared" si="214"/>
        <v>0</v>
      </c>
    </row>
    <row r="743" spans="1:15" x14ac:dyDescent="0.25">
      <c r="A743" s="8">
        <f t="shared" si="210"/>
        <v>32</v>
      </c>
      <c r="B743" s="9" t="str">
        <f t="shared" si="211"/>
        <v xml:space="preserve"> </v>
      </c>
      <c r="C743" s="45" t="str">
        <f t="shared" si="212"/>
        <v xml:space="preserve">  </v>
      </c>
      <c r="D743" s="45" t="str">
        <f t="shared" si="213"/>
        <v xml:space="preserve">  </v>
      </c>
      <c r="E743" s="39"/>
      <c r="F743" s="40"/>
      <c r="G743" s="41"/>
      <c r="H743" s="42">
        <v>32</v>
      </c>
      <c r="I743" s="43"/>
      <c r="J743" s="43"/>
      <c r="K743" s="44" t="s">
        <v>50</v>
      </c>
      <c r="L743" s="109">
        <f>SUM(L744)</f>
        <v>0</v>
      </c>
      <c r="M743" s="109">
        <f>SUM(M744)</f>
        <v>0</v>
      </c>
      <c r="N743" s="109">
        <f>SUM(N744)</f>
        <v>0</v>
      </c>
    </row>
    <row r="744" spans="1:15" x14ac:dyDescent="0.25">
      <c r="A744" s="8">
        <f t="shared" si="210"/>
        <v>322</v>
      </c>
      <c r="B744" s="9" t="str">
        <f t="shared" si="211"/>
        <v xml:space="preserve"> </v>
      </c>
      <c r="C744" s="45" t="str">
        <f t="shared" si="212"/>
        <v xml:space="preserve">  </v>
      </c>
      <c r="D744" s="45" t="str">
        <f t="shared" si="213"/>
        <v xml:space="preserve">  </v>
      </c>
      <c r="E744" s="39"/>
      <c r="F744" s="40"/>
      <c r="G744" s="41"/>
      <c r="H744" s="42">
        <v>322</v>
      </c>
      <c r="I744" s="43"/>
      <c r="J744" s="43"/>
      <c r="K744" s="44" t="s">
        <v>72</v>
      </c>
      <c r="L744" s="109">
        <f>SUM(L745:L745)</f>
        <v>0</v>
      </c>
      <c r="M744" s="109">
        <f>SUM(M745:M745)</f>
        <v>0</v>
      </c>
      <c r="N744" s="109">
        <f>SUM(N745:N745)</f>
        <v>0</v>
      </c>
      <c r="O744" s="18"/>
    </row>
    <row r="745" spans="1:15" x14ac:dyDescent="0.25">
      <c r="A745" s="8">
        <f t="shared" si="210"/>
        <v>3222</v>
      </c>
      <c r="B745" s="9">
        <f t="shared" si="211"/>
        <v>52</v>
      </c>
      <c r="C745" s="45" t="str">
        <f t="shared" si="212"/>
        <v xml:space="preserve">  </v>
      </c>
      <c r="D745" s="45" t="str">
        <f t="shared" si="213"/>
        <v xml:space="preserve">  </v>
      </c>
      <c r="E745" s="39" t="s">
        <v>131</v>
      </c>
      <c r="F745" s="34" t="s">
        <v>105</v>
      </c>
      <c r="G745" s="54">
        <v>52</v>
      </c>
      <c r="H745" s="42">
        <v>3222</v>
      </c>
      <c r="I745" s="181"/>
      <c r="J745" s="46">
        <v>1361</v>
      </c>
      <c r="K745" s="44" t="s">
        <v>118</v>
      </c>
      <c r="L745" s="202"/>
      <c r="M745" s="202"/>
      <c r="N745" s="202"/>
      <c r="O745" s="208">
        <v>527</v>
      </c>
    </row>
    <row r="746" spans="1:15" x14ac:dyDescent="0.25">
      <c r="A746" s="8">
        <f t="shared" si="208"/>
        <v>0</v>
      </c>
      <c r="B746" s="9" t="str">
        <f t="shared" si="209"/>
        <v xml:space="preserve"> </v>
      </c>
      <c r="C746" s="45" t="str">
        <f t="shared" si="205"/>
        <v xml:space="preserve">  </v>
      </c>
      <c r="D746" s="45" t="str">
        <f t="shared" si="206"/>
        <v xml:space="preserve">  </v>
      </c>
      <c r="E746" s="39"/>
      <c r="F746" s="40"/>
      <c r="G746" s="41"/>
      <c r="H746" s="42"/>
      <c r="I746" s="43"/>
      <c r="J746" s="43"/>
      <c r="K746" s="44"/>
      <c r="L746" s="109"/>
      <c r="M746" s="109"/>
      <c r="N746" s="109"/>
      <c r="O746" s="18"/>
    </row>
    <row r="747" spans="1:15" x14ac:dyDescent="0.25">
      <c r="A747" s="8" t="str">
        <f t="shared" si="203"/>
        <v>T 1207 21</v>
      </c>
      <c r="B747" s="9" t="str">
        <f t="shared" si="204"/>
        <v xml:space="preserve"> </v>
      </c>
      <c r="C747" s="45" t="str">
        <f t="shared" si="196"/>
        <v xml:space="preserve">  </v>
      </c>
      <c r="D747" s="45" t="str">
        <f t="shared" si="197"/>
        <v xml:space="preserve">  </v>
      </c>
      <c r="E747" s="33" t="s">
        <v>131</v>
      </c>
      <c r="F747" s="34">
        <v>11</v>
      </c>
      <c r="G747" s="107"/>
      <c r="H747" s="106" t="s">
        <v>197</v>
      </c>
      <c r="I747" s="37"/>
      <c r="J747" s="37"/>
      <c r="K747" s="38" t="s">
        <v>198</v>
      </c>
      <c r="L747" s="113">
        <f>SUM(L748)</f>
        <v>0</v>
      </c>
      <c r="M747" s="113">
        <f>SUM(M748)</f>
        <v>0</v>
      </c>
      <c r="N747" s="113">
        <f>SUM(N748)</f>
        <v>0</v>
      </c>
      <c r="O747" s="18"/>
    </row>
    <row r="748" spans="1:15" x14ac:dyDescent="0.25">
      <c r="A748" s="8">
        <f t="shared" si="203"/>
        <v>3</v>
      </c>
      <c r="B748" s="9" t="str">
        <f t="shared" si="204"/>
        <v xml:space="preserve"> </v>
      </c>
      <c r="C748" s="45" t="str">
        <f t="shared" si="196"/>
        <v xml:space="preserve">  </v>
      </c>
      <c r="D748" s="45" t="str">
        <f t="shared" si="197"/>
        <v xml:space="preserve">  </v>
      </c>
      <c r="E748" s="39"/>
      <c r="F748" s="40"/>
      <c r="G748" s="41"/>
      <c r="H748" s="42">
        <v>3</v>
      </c>
      <c r="I748" s="43"/>
      <c r="J748" s="43"/>
      <c r="K748" s="44" t="s">
        <v>44</v>
      </c>
      <c r="L748" s="109">
        <f t="shared" ref="L748:N748" si="215">SUM(L749,L756)</f>
        <v>0</v>
      </c>
      <c r="M748" s="109">
        <f t="shared" si="215"/>
        <v>0</v>
      </c>
      <c r="N748" s="109">
        <f t="shared" si="215"/>
        <v>0</v>
      </c>
    </row>
    <row r="749" spans="1:15" x14ac:dyDescent="0.25">
      <c r="A749" s="8">
        <f t="shared" si="203"/>
        <v>31</v>
      </c>
      <c r="B749" s="9" t="str">
        <f t="shared" si="204"/>
        <v xml:space="preserve"> </v>
      </c>
      <c r="C749" s="45" t="str">
        <f t="shared" si="196"/>
        <v xml:space="preserve">  </v>
      </c>
      <c r="D749" s="45" t="str">
        <f t="shared" si="197"/>
        <v xml:space="preserve">  </v>
      </c>
      <c r="E749" s="39"/>
      <c r="F749" s="40"/>
      <c r="G749" s="41"/>
      <c r="H749" s="42">
        <v>31</v>
      </c>
      <c r="I749" s="43"/>
      <c r="J749" s="43"/>
      <c r="K749" s="44" t="s">
        <v>45</v>
      </c>
      <c r="L749" s="109">
        <f>SUM(L750,L752,L754)</f>
        <v>0</v>
      </c>
      <c r="M749" s="109">
        <f>SUM(M750,M752,M754)</f>
        <v>0</v>
      </c>
      <c r="N749" s="109">
        <f>SUM(N750,N752,N754)</f>
        <v>0</v>
      </c>
    </row>
    <row r="750" spans="1:15" x14ac:dyDescent="0.25">
      <c r="A750" s="8">
        <f t="shared" si="203"/>
        <v>311</v>
      </c>
      <c r="B750" s="9" t="str">
        <f t="shared" si="204"/>
        <v xml:space="preserve"> </v>
      </c>
      <c r="C750" s="45" t="str">
        <f t="shared" si="196"/>
        <v xml:space="preserve">  </v>
      </c>
      <c r="D750" s="45" t="str">
        <f t="shared" si="197"/>
        <v xml:space="preserve">  </v>
      </c>
      <c r="E750" s="39"/>
      <c r="F750" s="40"/>
      <c r="G750" s="41"/>
      <c r="H750" s="42">
        <v>311</v>
      </c>
      <c r="I750" s="43"/>
      <c r="J750" s="43"/>
      <c r="K750" s="44" t="s">
        <v>46</v>
      </c>
      <c r="L750" s="109">
        <f>SUM(L751)</f>
        <v>0</v>
      </c>
      <c r="M750" s="109">
        <f>SUM(M751)</f>
        <v>0</v>
      </c>
      <c r="N750" s="109">
        <f>SUM(N751)</f>
        <v>0</v>
      </c>
    </row>
    <row r="751" spans="1:15" x14ac:dyDescent="0.25">
      <c r="A751" s="8">
        <f t="shared" si="203"/>
        <v>3111</v>
      </c>
      <c r="B751" s="9">
        <f t="shared" si="204"/>
        <v>11</v>
      </c>
      <c r="C751" s="45" t="str">
        <f t="shared" si="196"/>
        <v>091</v>
      </c>
      <c r="D751" s="45" t="str">
        <f t="shared" si="197"/>
        <v>0912</v>
      </c>
      <c r="E751" s="39" t="s">
        <v>131</v>
      </c>
      <c r="F751" s="40">
        <v>11</v>
      </c>
      <c r="G751" s="41">
        <v>11</v>
      </c>
      <c r="H751" s="42">
        <v>3111</v>
      </c>
      <c r="I751" s="46">
        <v>1363</v>
      </c>
      <c r="J751" s="46">
        <v>1363</v>
      </c>
      <c r="K751" s="44" t="s">
        <v>47</v>
      </c>
      <c r="L751" s="202"/>
      <c r="M751" s="202"/>
      <c r="N751" s="202"/>
    </row>
    <row r="752" spans="1:15" x14ac:dyDescent="0.25">
      <c r="A752" s="8">
        <f t="shared" si="203"/>
        <v>312</v>
      </c>
      <c r="B752" s="9" t="str">
        <f t="shared" si="204"/>
        <v xml:space="preserve"> </v>
      </c>
      <c r="C752" s="45" t="str">
        <f t="shared" si="196"/>
        <v xml:space="preserve">  </v>
      </c>
      <c r="D752" s="45" t="str">
        <f t="shared" si="197"/>
        <v xml:space="preserve">  </v>
      </c>
      <c r="E752" s="39"/>
      <c r="F752" s="40"/>
      <c r="G752" s="41"/>
      <c r="H752" s="42">
        <v>312</v>
      </c>
      <c r="I752" s="43"/>
      <c r="J752" s="43"/>
      <c r="K752" s="44" t="s">
        <v>82</v>
      </c>
      <c r="L752" s="109">
        <f>SUM(L753)</f>
        <v>0</v>
      </c>
      <c r="M752" s="109">
        <f>SUM(M753)</f>
        <v>0</v>
      </c>
      <c r="N752" s="109">
        <f>SUM(N753)</f>
        <v>0</v>
      </c>
    </row>
    <row r="753" spans="1:15" x14ac:dyDescent="0.25">
      <c r="A753" s="8">
        <f t="shared" si="203"/>
        <v>3121</v>
      </c>
      <c r="B753" s="9">
        <f t="shared" si="204"/>
        <v>11</v>
      </c>
      <c r="C753" s="45" t="str">
        <f t="shared" si="196"/>
        <v>091</v>
      </c>
      <c r="D753" s="45" t="str">
        <f t="shared" si="197"/>
        <v>0912</v>
      </c>
      <c r="E753" s="39" t="s">
        <v>131</v>
      </c>
      <c r="F753" s="40">
        <v>11</v>
      </c>
      <c r="G753" s="41">
        <v>11</v>
      </c>
      <c r="H753" s="42">
        <v>3121</v>
      </c>
      <c r="I753" s="46">
        <v>1364</v>
      </c>
      <c r="J753" s="46">
        <v>1364</v>
      </c>
      <c r="K753" s="44" t="s">
        <v>82</v>
      </c>
      <c r="L753" s="202"/>
      <c r="M753" s="202"/>
      <c r="N753" s="202"/>
    </row>
    <row r="754" spans="1:15" x14ac:dyDescent="0.25">
      <c r="A754" s="8">
        <f t="shared" si="203"/>
        <v>313</v>
      </c>
      <c r="B754" s="9" t="str">
        <f t="shared" si="204"/>
        <v xml:space="preserve"> </v>
      </c>
      <c r="C754" s="45" t="str">
        <f t="shared" si="196"/>
        <v xml:space="preserve">  </v>
      </c>
      <c r="D754" s="45" t="str">
        <f t="shared" si="197"/>
        <v xml:space="preserve">  </v>
      </c>
      <c r="E754" s="39"/>
      <c r="F754" s="40"/>
      <c r="G754" s="41"/>
      <c r="H754" s="42">
        <v>313</v>
      </c>
      <c r="I754" s="43"/>
      <c r="J754" s="43"/>
      <c r="K754" s="44" t="s">
        <v>48</v>
      </c>
      <c r="L754" s="109">
        <f>SUM(L755:L755)</f>
        <v>0</v>
      </c>
      <c r="M754" s="109">
        <f>SUM(M755:M755)</f>
        <v>0</v>
      </c>
      <c r="N754" s="109">
        <f>SUM(N755:N755)</f>
        <v>0</v>
      </c>
    </row>
    <row r="755" spans="1:15" ht="25.5" x14ac:dyDescent="0.25">
      <c r="A755" s="8">
        <f t="shared" si="203"/>
        <v>3132</v>
      </c>
      <c r="B755" s="9">
        <f t="shared" si="204"/>
        <v>11</v>
      </c>
      <c r="C755" s="45" t="str">
        <f t="shared" si="196"/>
        <v>091</v>
      </c>
      <c r="D755" s="45" t="str">
        <f t="shared" si="197"/>
        <v>0912</v>
      </c>
      <c r="E755" s="39" t="s">
        <v>131</v>
      </c>
      <c r="F755" s="40">
        <v>11</v>
      </c>
      <c r="G755" s="41">
        <v>11</v>
      </c>
      <c r="H755" s="42">
        <v>3132</v>
      </c>
      <c r="I755" s="46">
        <v>1365</v>
      </c>
      <c r="J755" s="46">
        <v>1365</v>
      </c>
      <c r="K755" s="44" t="s">
        <v>49</v>
      </c>
      <c r="L755" s="202"/>
      <c r="M755" s="202"/>
      <c r="N755" s="202"/>
    </row>
    <row r="756" spans="1:15" x14ac:dyDescent="0.25">
      <c r="A756" s="8">
        <f t="shared" si="203"/>
        <v>32</v>
      </c>
      <c r="B756" s="9" t="str">
        <f t="shared" si="204"/>
        <v xml:space="preserve"> </v>
      </c>
      <c r="C756" s="45" t="str">
        <f t="shared" si="196"/>
        <v xml:space="preserve">  </v>
      </c>
      <c r="D756" s="45" t="str">
        <f t="shared" si="197"/>
        <v xml:space="preserve">  </v>
      </c>
      <c r="E756" s="39"/>
      <c r="F756" s="40"/>
      <c r="G756" s="41"/>
      <c r="H756" s="42">
        <v>32</v>
      </c>
      <c r="I756" s="43"/>
      <c r="J756" s="43"/>
      <c r="K756" s="44" t="s">
        <v>50</v>
      </c>
      <c r="L756" s="109">
        <f t="shared" ref="L756:N756" si="216">SUM(L757,L760)</f>
        <v>0</v>
      </c>
      <c r="M756" s="109">
        <f t="shared" si="216"/>
        <v>0</v>
      </c>
      <c r="N756" s="109">
        <f t="shared" si="216"/>
        <v>0</v>
      </c>
    </row>
    <row r="757" spans="1:15" x14ac:dyDescent="0.25">
      <c r="A757" s="8">
        <f t="shared" si="203"/>
        <v>321</v>
      </c>
      <c r="B757" s="9" t="str">
        <f t="shared" si="204"/>
        <v xml:space="preserve"> </v>
      </c>
      <c r="C757" s="45" t="str">
        <f t="shared" si="196"/>
        <v xml:space="preserve">  </v>
      </c>
      <c r="D757" s="45" t="str">
        <f t="shared" si="197"/>
        <v xml:space="preserve">  </v>
      </c>
      <c r="E757" s="39"/>
      <c r="F757" s="40"/>
      <c r="G757" s="41"/>
      <c r="H757" s="42">
        <v>321</v>
      </c>
      <c r="I757" s="43"/>
      <c r="J757" s="43"/>
      <c r="K757" s="44" t="s">
        <v>69</v>
      </c>
      <c r="L757" s="109">
        <f>SUM(L758:L759)</f>
        <v>0</v>
      </c>
      <c r="M757" s="109">
        <f>SUM(M758:M759)</f>
        <v>0</v>
      </c>
      <c r="N757" s="109">
        <f>SUM(N758:N759)</f>
        <v>0</v>
      </c>
    </row>
    <row r="758" spans="1:15" x14ac:dyDescent="0.25">
      <c r="A758" s="8">
        <f t="shared" si="203"/>
        <v>3211</v>
      </c>
      <c r="B758" s="9">
        <f t="shared" si="204"/>
        <v>11</v>
      </c>
      <c r="C758" s="45" t="str">
        <f t="shared" si="196"/>
        <v>091</v>
      </c>
      <c r="D758" s="45" t="str">
        <f t="shared" si="197"/>
        <v>0912</v>
      </c>
      <c r="E758" s="39" t="s">
        <v>131</v>
      </c>
      <c r="F758" s="40">
        <v>11</v>
      </c>
      <c r="G758" s="41">
        <v>11</v>
      </c>
      <c r="H758" s="42">
        <v>3211</v>
      </c>
      <c r="I758" s="46">
        <v>1366</v>
      </c>
      <c r="J758" s="46">
        <v>1366</v>
      </c>
      <c r="K758" s="44" t="s">
        <v>70</v>
      </c>
      <c r="L758" s="202"/>
      <c r="M758" s="202"/>
      <c r="N758" s="202"/>
    </row>
    <row r="759" spans="1:15" ht="25.5" x14ac:dyDescent="0.25">
      <c r="A759" s="8">
        <f t="shared" si="203"/>
        <v>3212</v>
      </c>
      <c r="B759" s="9">
        <f t="shared" si="204"/>
        <v>11</v>
      </c>
      <c r="C759" s="45" t="str">
        <f t="shared" si="196"/>
        <v>091</v>
      </c>
      <c r="D759" s="45" t="str">
        <f t="shared" si="197"/>
        <v>0912</v>
      </c>
      <c r="E759" s="39" t="s">
        <v>131</v>
      </c>
      <c r="F759" s="40">
        <v>11</v>
      </c>
      <c r="G759" s="41">
        <v>11</v>
      </c>
      <c r="H759" s="42">
        <v>3212</v>
      </c>
      <c r="I759" s="46">
        <v>1367</v>
      </c>
      <c r="J759" s="46">
        <v>1367</v>
      </c>
      <c r="K759" s="44" t="s">
        <v>83</v>
      </c>
      <c r="L759" s="202"/>
      <c r="M759" s="202"/>
      <c r="N759" s="202"/>
    </row>
    <row r="760" spans="1:15" x14ac:dyDescent="0.25">
      <c r="A760" s="8">
        <f t="shared" si="203"/>
        <v>322</v>
      </c>
      <c r="B760" s="9" t="str">
        <f t="shared" si="204"/>
        <v xml:space="preserve"> </v>
      </c>
      <c r="C760" s="45" t="str">
        <f t="shared" si="196"/>
        <v xml:space="preserve">  </v>
      </c>
      <c r="D760" s="45" t="str">
        <f t="shared" si="197"/>
        <v xml:space="preserve">  </v>
      </c>
      <c r="E760" s="39"/>
      <c r="F760" s="40"/>
      <c r="G760" s="41"/>
      <c r="H760" s="42">
        <v>322</v>
      </c>
      <c r="I760" s="43"/>
      <c r="J760" s="43"/>
      <c r="K760" s="44" t="s">
        <v>72</v>
      </c>
      <c r="L760" s="109">
        <f t="shared" ref="L760:N760" si="217">SUM(L761)</f>
        <v>0</v>
      </c>
      <c r="M760" s="109">
        <f t="shared" si="217"/>
        <v>0</v>
      </c>
      <c r="N760" s="109">
        <f t="shared" si="217"/>
        <v>0</v>
      </c>
    </row>
    <row r="761" spans="1:15" x14ac:dyDescent="0.25">
      <c r="A761" s="8">
        <f t="shared" si="203"/>
        <v>3222</v>
      </c>
      <c r="B761" s="9">
        <f t="shared" si="204"/>
        <v>11</v>
      </c>
      <c r="C761" s="45" t="str">
        <f t="shared" si="196"/>
        <v>091</v>
      </c>
      <c r="D761" s="45" t="str">
        <f t="shared" si="197"/>
        <v>0912</v>
      </c>
      <c r="E761" s="39" t="s">
        <v>131</v>
      </c>
      <c r="F761" s="40">
        <v>11</v>
      </c>
      <c r="G761" s="41">
        <v>11</v>
      </c>
      <c r="H761" s="42">
        <v>3222</v>
      </c>
      <c r="I761" s="46">
        <v>1368</v>
      </c>
      <c r="J761" s="46">
        <v>1368</v>
      </c>
      <c r="K761" s="44" t="s">
        <v>118</v>
      </c>
      <c r="L761" s="202"/>
      <c r="M761" s="202"/>
      <c r="N761" s="202"/>
    </row>
    <row r="762" spans="1:15" x14ac:dyDescent="0.25">
      <c r="A762" s="8">
        <f t="shared" si="203"/>
        <v>0</v>
      </c>
      <c r="B762" s="9" t="str">
        <f t="shared" si="204"/>
        <v xml:space="preserve"> </v>
      </c>
      <c r="C762" s="45" t="str">
        <f t="shared" si="196"/>
        <v xml:space="preserve">  </v>
      </c>
      <c r="D762" s="45" t="str">
        <f t="shared" si="197"/>
        <v xml:space="preserve">  </v>
      </c>
      <c r="E762" s="39"/>
      <c r="F762" s="40"/>
      <c r="G762" s="41"/>
      <c r="H762" s="42"/>
      <c r="I762" s="43"/>
      <c r="J762" s="43"/>
      <c r="K762" s="44"/>
      <c r="L762" s="109"/>
      <c r="M762" s="109"/>
      <c r="N762" s="109"/>
    </row>
    <row r="763" spans="1:15" x14ac:dyDescent="0.25">
      <c r="A763" s="8" t="str">
        <f t="shared" si="203"/>
        <v>T 1207 22</v>
      </c>
      <c r="B763" s="9" t="str">
        <f t="shared" si="204"/>
        <v xml:space="preserve"> </v>
      </c>
      <c r="C763" s="45" t="str">
        <f t="shared" si="196"/>
        <v xml:space="preserve">  </v>
      </c>
      <c r="D763" s="45" t="str">
        <f t="shared" si="197"/>
        <v xml:space="preserve">  </v>
      </c>
      <c r="E763" s="33" t="s">
        <v>131</v>
      </c>
      <c r="F763" s="34" t="s">
        <v>90</v>
      </c>
      <c r="G763" s="35"/>
      <c r="H763" s="106" t="s">
        <v>199</v>
      </c>
      <c r="I763" s="37"/>
      <c r="J763" s="37"/>
      <c r="K763" s="38" t="s">
        <v>200</v>
      </c>
      <c r="L763" s="113">
        <f t="shared" ref="L763:N763" si="218">SUM(L764)</f>
        <v>0</v>
      </c>
      <c r="M763" s="113">
        <f t="shared" si="218"/>
        <v>0</v>
      </c>
      <c r="N763" s="113">
        <f t="shared" si="218"/>
        <v>0</v>
      </c>
      <c r="O763" s="18"/>
    </row>
    <row r="764" spans="1:15" x14ac:dyDescent="0.25">
      <c r="A764" s="8">
        <f t="shared" si="203"/>
        <v>3</v>
      </c>
      <c r="B764" s="9" t="str">
        <f t="shared" si="204"/>
        <v xml:space="preserve"> </v>
      </c>
      <c r="C764" s="45" t="str">
        <f t="shared" si="196"/>
        <v xml:space="preserve">  </v>
      </c>
      <c r="D764" s="45" t="str">
        <f t="shared" si="197"/>
        <v xml:space="preserve">  </v>
      </c>
      <c r="E764" s="39"/>
      <c r="F764" s="40"/>
      <c r="G764" s="41"/>
      <c r="H764" s="42">
        <v>3</v>
      </c>
      <c r="I764" s="43"/>
      <c r="J764" s="43"/>
      <c r="K764" s="44" t="s">
        <v>44</v>
      </c>
      <c r="L764" s="109">
        <f>SUM(L765,L770)</f>
        <v>0</v>
      </c>
      <c r="M764" s="109">
        <f>SUM(M765,M770)</f>
        <v>0</v>
      </c>
      <c r="N764" s="109">
        <f>SUM(N765,N770)</f>
        <v>0</v>
      </c>
      <c r="O764" s="18"/>
    </row>
    <row r="765" spans="1:15" x14ac:dyDescent="0.25">
      <c r="A765" s="8">
        <f t="shared" si="203"/>
        <v>31</v>
      </c>
      <c r="B765" s="9" t="str">
        <f t="shared" si="204"/>
        <v xml:space="preserve"> </v>
      </c>
      <c r="C765" s="45" t="str">
        <f t="shared" si="196"/>
        <v xml:space="preserve">  </v>
      </c>
      <c r="D765" s="45" t="str">
        <f t="shared" si="197"/>
        <v xml:space="preserve">  </v>
      </c>
      <c r="E765" s="39"/>
      <c r="F765" s="40"/>
      <c r="G765" s="41"/>
      <c r="H765" s="42">
        <v>31</v>
      </c>
      <c r="I765" s="43"/>
      <c r="J765" s="43"/>
      <c r="K765" s="44" t="s">
        <v>45</v>
      </c>
      <c r="L765" s="109">
        <f>SUM(L766,L768)</f>
        <v>0</v>
      </c>
      <c r="M765" s="109">
        <f>SUM(M766,M768)</f>
        <v>0</v>
      </c>
      <c r="N765" s="109">
        <f>SUM(N766,N768)</f>
        <v>0</v>
      </c>
      <c r="O765" s="18"/>
    </row>
    <row r="766" spans="1:15" x14ac:dyDescent="0.25">
      <c r="A766" s="8">
        <f t="shared" si="203"/>
        <v>311</v>
      </c>
      <c r="B766" s="9" t="str">
        <f t="shared" si="204"/>
        <v xml:space="preserve"> </v>
      </c>
      <c r="C766" s="45" t="str">
        <f t="shared" si="196"/>
        <v xml:space="preserve">  </v>
      </c>
      <c r="D766" s="45" t="str">
        <f t="shared" si="197"/>
        <v xml:space="preserve">  </v>
      </c>
      <c r="E766" s="39"/>
      <c r="F766" s="40"/>
      <c r="G766" s="41"/>
      <c r="H766" s="42">
        <v>311</v>
      </c>
      <c r="I766" s="43"/>
      <c r="J766" s="43"/>
      <c r="K766" s="44" t="s">
        <v>46</v>
      </c>
      <c r="L766" s="109">
        <f t="shared" ref="L766:N766" si="219">SUM(L767)</f>
        <v>0</v>
      </c>
      <c r="M766" s="109">
        <f t="shared" si="219"/>
        <v>0</v>
      </c>
      <c r="N766" s="109">
        <f t="shared" si="219"/>
        <v>0</v>
      </c>
      <c r="O766" s="18"/>
    </row>
    <row r="767" spans="1:15" x14ac:dyDescent="0.25">
      <c r="A767" s="8">
        <f t="shared" si="203"/>
        <v>3111</v>
      </c>
      <c r="B767" s="9">
        <f t="shared" si="204"/>
        <v>11</v>
      </c>
      <c r="C767" s="45" t="str">
        <f t="shared" si="196"/>
        <v>091</v>
      </c>
      <c r="D767" s="45" t="str">
        <f t="shared" si="197"/>
        <v>0912</v>
      </c>
      <c r="E767" s="39" t="s">
        <v>131</v>
      </c>
      <c r="F767" s="40">
        <v>11</v>
      </c>
      <c r="G767" s="41">
        <v>11</v>
      </c>
      <c r="H767" s="42">
        <v>3111</v>
      </c>
      <c r="I767" s="46">
        <v>1369</v>
      </c>
      <c r="J767" s="46">
        <v>1369</v>
      </c>
      <c r="K767" s="44" t="s">
        <v>47</v>
      </c>
      <c r="L767" s="202"/>
      <c r="M767" s="202"/>
      <c r="N767" s="202"/>
      <c r="O767" s="18"/>
    </row>
    <row r="768" spans="1:15" x14ac:dyDescent="0.25">
      <c r="A768" s="8">
        <f t="shared" si="203"/>
        <v>313</v>
      </c>
      <c r="B768" s="9" t="str">
        <f t="shared" si="204"/>
        <v xml:space="preserve"> </v>
      </c>
      <c r="C768" s="45" t="str">
        <f t="shared" si="196"/>
        <v xml:space="preserve">  </v>
      </c>
      <c r="D768" s="45" t="str">
        <f t="shared" si="197"/>
        <v xml:space="preserve">  </v>
      </c>
      <c r="E768" s="39"/>
      <c r="F768" s="40"/>
      <c r="G768" s="41"/>
      <c r="H768" s="42">
        <v>313</v>
      </c>
      <c r="I768" s="43"/>
      <c r="J768" s="43"/>
      <c r="K768" s="44" t="s">
        <v>48</v>
      </c>
      <c r="L768" s="109">
        <f>SUM(L769:L769)</f>
        <v>0</v>
      </c>
      <c r="M768" s="109">
        <f>SUM(M769:M769)</f>
        <v>0</v>
      </c>
      <c r="N768" s="109">
        <f>SUM(N769:N769)</f>
        <v>0</v>
      </c>
      <c r="O768" s="18"/>
    </row>
    <row r="769" spans="1:15" ht="25.5" x14ac:dyDescent="0.25">
      <c r="A769" s="8">
        <f t="shared" si="203"/>
        <v>3132</v>
      </c>
      <c r="B769" s="9">
        <f t="shared" si="204"/>
        <v>11</v>
      </c>
      <c r="C769" s="45" t="str">
        <f t="shared" si="196"/>
        <v>091</v>
      </c>
      <c r="D769" s="45" t="str">
        <f t="shared" si="197"/>
        <v>0912</v>
      </c>
      <c r="E769" s="39" t="s">
        <v>131</v>
      </c>
      <c r="F769" s="40">
        <v>11</v>
      </c>
      <c r="G769" s="41">
        <v>11</v>
      </c>
      <c r="H769" s="42">
        <v>3132</v>
      </c>
      <c r="I769" s="46">
        <v>1370</v>
      </c>
      <c r="J769" s="46">
        <v>1370</v>
      </c>
      <c r="K769" s="44" t="s">
        <v>49</v>
      </c>
      <c r="L769" s="202"/>
      <c r="M769" s="202"/>
      <c r="N769" s="202"/>
      <c r="O769" s="18"/>
    </row>
    <row r="770" spans="1:15" x14ac:dyDescent="0.25">
      <c r="A770" s="8">
        <f t="shared" si="203"/>
        <v>32</v>
      </c>
      <c r="B770" s="9" t="str">
        <f t="shared" si="204"/>
        <v xml:space="preserve"> </v>
      </c>
      <c r="C770" s="45" t="str">
        <f t="shared" si="196"/>
        <v xml:space="preserve">  </v>
      </c>
      <c r="D770" s="45" t="str">
        <f t="shared" si="197"/>
        <v xml:space="preserve">  </v>
      </c>
      <c r="E770" s="39"/>
      <c r="F770" s="40"/>
      <c r="G770" s="41"/>
      <c r="H770" s="42">
        <v>32</v>
      </c>
      <c r="I770" s="43"/>
      <c r="J770" s="43"/>
      <c r="K770" s="44" t="s">
        <v>50</v>
      </c>
      <c r="L770" s="109">
        <f>SUM(L771,L774,L778)</f>
        <v>0</v>
      </c>
      <c r="M770" s="109">
        <f>SUM(M771,M774,M778)</f>
        <v>0</v>
      </c>
      <c r="N770" s="109">
        <f>SUM(N771,N774,N778)</f>
        <v>0</v>
      </c>
      <c r="O770" s="18"/>
    </row>
    <row r="771" spans="1:15" x14ac:dyDescent="0.25">
      <c r="A771" s="8">
        <f t="shared" si="203"/>
        <v>322</v>
      </c>
      <c r="B771" s="9" t="str">
        <f t="shared" si="204"/>
        <v xml:space="preserve"> </v>
      </c>
      <c r="C771" s="45" t="str">
        <f t="shared" si="196"/>
        <v xml:space="preserve">  </v>
      </c>
      <c r="D771" s="45" t="str">
        <f t="shared" si="197"/>
        <v xml:space="preserve">  </v>
      </c>
      <c r="E771" s="39"/>
      <c r="F771" s="40"/>
      <c r="G771" s="41"/>
      <c r="H771" s="42">
        <v>322</v>
      </c>
      <c r="I771" s="43"/>
      <c r="J771" s="43"/>
      <c r="K771" s="44" t="s">
        <v>72</v>
      </c>
      <c r="L771" s="109">
        <f>SUM(L772:L773)</f>
        <v>0</v>
      </c>
      <c r="M771" s="109">
        <f>SUM(M772:M773)</f>
        <v>0</v>
      </c>
      <c r="N771" s="109">
        <f>SUM(N772:N773)</f>
        <v>0</v>
      </c>
      <c r="O771" s="18"/>
    </row>
    <row r="772" spans="1:15" ht="25.5" x14ac:dyDescent="0.25">
      <c r="A772" s="8">
        <f t="shared" si="203"/>
        <v>3221</v>
      </c>
      <c r="B772" s="9">
        <f t="shared" si="204"/>
        <v>11</v>
      </c>
      <c r="C772" s="45" t="str">
        <f t="shared" ref="C772:C807" si="220">IF(I772&gt;0,LEFT(E772,3),"  ")</f>
        <v>091</v>
      </c>
      <c r="D772" s="45" t="str">
        <f t="shared" ref="D772:D807" si="221">IF(I772&gt;0,LEFT(E772,4),"  ")</f>
        <v>0912</v>
      </c>
      <c r="E772" s="39" t="s">
        <v>131</v>
      </c>
      <c r="F772" s="40">
        <v>11</v>
      </c>
      <c r="G772" s="41">
        <v>11</v>
      </c>
      <c r="H772" s="42">
        <v>3221</v>
      </c>
      <c r="I772" s="46">
        <v>1371</v>
      </c>
      <c r="J772" s="46">
        <v>1371</v>
      </c>
      <c r="K772" s="44" t="s">
        <v>73</v>
      </c>
      <c r="L772" s="202"/>
      <c r="M772" s="202"/>
      <c r="N772" s="202"/>
      <c r="O772" s="18"/>
    </row>
    <row r="773" spans="1:15" x14ac:dyDescent="0.25">
      <c r="A773" s="8">
        <f t="shared" si="203"/>
        <v>3222</v>
      </c>
      <c r="B773" s="9">
        <f t="shared" si="204"/>
        <v>11</v>
      </c>
      <c r="C773" s="45" t="str">
        <f t="shared" si="220"/>
        <v>091</v>
      </c>
      <c r="D773" s="45" t="str">
        <f t="shared" si="221"/>
        <v>0912</v>
      </c>
      <c r="E773" s="39" t="s">
        <v>131</v>
      </c>
      <c r="F773" s="40">
        <v>11</v>
      </c>
      <c r="G773" s="41">
        <v>11</v>
      </c>
      <c r="H773" s="42">
        <v>3222</v>
      </c>
      <c r="I773" s="46">
        <v>1372</v>
      </c>
      <c r="J773" s="46">
        <v>1372</v>
      </c>
      <c r="K773" s="44" t="s">
        <v>118</v>
      </c>
      <c r="L773" s="202"/>
      <c r="M773" s="202"/>
      <c r="N773" s="202"/>
      <c r="O773" s="18"/>
    </row>
    <row r="774" spans="1:15" x14ac:dyDescent="0.25">
      <c r="A774" s="8">
        <f t="shared" si="203"/>
        <v>323</v>
      </c>
      <c r="B774" s="9" t="str">
        <f t="shared" si="204"/>
        <v xml:space="preserve"> </v>
      </c>
      <c r="C774" s="45" t="str">
        <f t="shared" si="220"/>
        <v xml:space="preserve">  </v>
      </c>
      <c r="D774" s="45" t="str">
        <f t="shared" si="221"/>
        <v xml:space="preserve">  </v>
      </c>
      <c r="E774" s="39"/>
      <c r="F774" s="40"/>
      <c r="G774" s="41"/>
      <c r="H774" s="42">
        <v>323</v>
      </c>
      <c r="I774" s="43"/>
      <c r="J774" s="43"/>
      <c r="K774" s="44" t="s">
        <v>51</v>
      </c>
      <c r="L774" s="109">
        <f>SUM(L775:L777)</f>
        <v>0</v>
      </c>
      <c r="M774" s="109">
        <f>SUM(M775:M777)</f>
        <v>0</v>
      </c>
      <c r="N774" s="109">
        <f>SUM(N775:N777)</f>
        <v>0</v>
      </c>
      <c r="O774" s="18"/>
    </row>
    <row r="775" spans="1:15" x14ac:dyDescent="0.25">
      <c r="A775" s="8">
        <f t="shared" si="203"/>
        <v>3231</v>
      </c>
      <c r="B775" s="9">
        <f t="shared" si="204"/>
        <v>11</v>
      </c>
      <c r="C775" s="45" t="str">
        <f t="shared" si="220"/>
        <v>091</v>
      </c>
      <c r="D775" s="45" t="str">
        <f t="shared" si="221"/>
        <v>0912</v>
      </c>
      <c r="E775" s="39" t="s">
        <v>131</v>
      </c>
      <c r="F775" s="40">
        <v>11</v>
      </c>
      <c r="G775" s="41">
        <v>11</v>
      </c>
      <c r="H775" s="42">
        <v>3231</v>
      </c>
      <c r="I775" s="46">
        <v>1373</v>
      </c>
      <c r="J775" s="46">
        <v>1373</v>
      </c>
      <c r="K775" s="44" t="s">
        <v>52</v>
      </c>
      <c r="L775" s="202"/>
      <c r="M775" s="202"/>
      <c r="N775" s="202"/>
      <c r="O775" s="18"/>
    </row>
    <row r="776" spans="1:15" x14ac:dyDescent="0.25">
      <c r="A776" s="8">
        <f t="shared" si="203"/>
        <v>3233</v>
      </c>
      <c r="B776" s="9">
        <f t="shared" si="204"/>
        <v>11</v>
      </c>
      <c r="C776" s="45" t="str">
        <f t="shared" si="220"/>
        <v>091</v>
      </c>
      <c r="D776" s="45" t="str">
        <f t="shared" si="221"/>
        <v>0912</v>
      </c>
      <c r="E776" s="39" t="s">
        <v>131</v>
      </c>
      <c r="F776" s="40">
        <v>11</v>
      </c>
      <c r="G776" s="41">
        <v>11</v>
      </c>
      <c r="H776" s="42">
        <v>3233</v>
      </c>
      <c r="I776" s="46">
        <v>1374</v>
      </c>
      <c r="J776" s="46">
        <v>1374</v>
      </c>
      <c r="K776" s="44" t="s">
        <v>53</v>
      </c>
      <c r="L776" s="202"/>
      <c r="M776" s="202"/>
      <c r="N776" s="202"/>
      <c r="O776" s="18"/>
    </row>
    <row r="777" spans="1:15" x14ac:dyDescent="0.25">
      <c r="A777" s="8">
        <f t="shared" si="203"/>
        <v>3237</v>
      </c>
      <c r="B777" s="9">
        <f t="shared" si="204"/>
        <v>11</v>
      </c>
      <c r="C777" s="45" t="str">
        <f t="shared" si="220"/>
        <v>091</v>
      </c>
      <c r="D777" s="45" t="str">
        <f t="shared" si="221"/>
        <v>0912</v>
      </c>
      <c r="E777" s="39" t="s">
        <v>131</v>
      </c>
      <c r="F777" s="40">
        <v>11</v>
      </c>
      <c r="G777" s="41">
        <v>11</v>
      </c>
      <c r="H777" s="42">
        <v>3237</v>
      </c>
      <c r="I777" s="46">
        <v>1375</v>
      </c>
      <c r="J777" s="46">
        <v>1375</v>
      </c>
      <c r="K777" s="5" t="s">
        <v>64</v>
      </c>
      <c r="L777" s="202"/>
      <c r="M777" s="202"/>
      <c r="N777" s="202"/>
      <c r="O777" s="18"/>
    </row>
    <row r="778" spans="1:15" ht="25.5" x14ac:dyDescent="0.25">
      <c r="A778" s="8">
        <f t="shared" si="203"/>
        <v>329</v>
      </c>
      <c r="B778" s="9" t="str">
        <f t="shared" si="204"/>
        <v xml:space="preserve"> </v>
      </c>
      <c r="C778" s="45" t="str">
        <f t="shared" si="220"/>
        <v xml:space="preserve">  </v>
      </c>
      <c r="D778" s="45" t="str">
        <f t="shared" si="221"/>
        <v xml:space="preserve">  </v>
      </c>
      <c r="E778" s="39"/>
      <c r="F778" s="40"/>
      <c r="G778" s="41"/>
      <c r="H778" s="42">
        <v>329</v>
      </c>
      <c r="I778" s="43"/>
      <c r="J778" s="43"/>
      <c r="K778" s="44" t="s">
        <v>57</v>
      </c>
      <c r="L778" s="109">
        <f>SUM(L779:L780)</f>
        <v>0</v>
      </c>
      <c r="M778" s="109">
        <f>SUM(M779:M780)</f>
        <v>0</v>
      </c>
      <c r="N778" s="109">
        <f>SUM(N779:N780)</f>
        <v>0</v>
      </c>
      <c r="O778" s="18"/>
    </row>
    <row r="779" spans="1:15" x14ac:dyDescent="0.25">
      <c r="A779" s="8">
        <f t="shared" si="203"/>
        <v>3293</v>
      </c>
      <c r="B779" s="9">
        <f t="shared" si="204"/>
        <v>11</v>
      </c>
      <c r="C779" s="45" t="str">
        <f t="shared" si="220"/>
        <v>091</v>
      </c>
      <c r="D779" s="45" t="str">
        <f t="shared" si="221"/>
        <v>0912</v>
      </c>
      <c r="E779" s="39" t="s">
        <v>131</v>
      </c>
      <c r="F779" s="40">
        <v>11</v>
      </c>
      <c r="G779" s="41">
        <v>11</v>
      </c>
      <c r="H779" s="42">
        <v>3293</v>
      </c>
      <c r="I779" s="46">
        <v>1376</v>
      </c>
      <c r="J779" s="46">
        <v>1376</v>
      </c>
      <c r="K779" s="44" t="s">
        <v>59</v>
      </c>
      <c r="L779" s="202"/>
      <c r="M779" s="202"/>
      <c r="N779" s="202"/>
      <c r="O779" s="18"/>
    </row>
    <row r="780" spans="1:15" ht="25.5" x14ac:dyDescent="0.25">
      <c r="A780" s="8">
        <f t="shared" si="203"/>
        <v>3299</v>
      </c>
      <c r="B780" s="9">
        <f t="shared" si="204"/>
        <v>11</v>
      </c>
      <c r="C780" s="45" t="str">
        <f t="shared" si="220"/>
        <v>091</v>
      </c>
      <c r="D780" s="45" t="str">
        <f t="shared" si="221"/>
        <v>0912</v>
      </c>
      <c r="E780" s="39" t="s">
        <v>131</v>
      </c>
      <c r="F780" s="40">
        <v>11</v>
      </c>
      <c r="G780" s="41">
        <v>11</v>
      </c>
      <c r="H780" s="42">
        <v>3299</v>
      </c>
      <c r="I780" s="46">
        <v>1377</v>
      </c>
      <c r="J780" s="46">
        <v>1377</v>
      </c>
      <c r="K780" s="44" t="s">
        <v>57</v>
      </c>
      <c r="L780" s="202"/>
      <c r="M780" s="202"/>
      <c r="N780" s="202"/>
      <c r="O780" s="18"/>
    </row>
    <row r="781" spans="1:15" x14ac:dyDescent="0.25">
      <c r="A781" s="8">
        <f t="shared" si="203"/>
        <v>0</v>
      </c>
      <c r="B781" s="9" t="str">
        <f t="shared" si="204"/>
        <v xml:space="preserve"> </v>
      </c>
      <c r="C781" s="45" t="str">
        <f t="shared" si="220"/>
        <v xml:space="preserve">  </v>
      </c>
      <c r="D781" s="45" t="str">
        <f t="shared" si="221"/>
        <v xml:space="preserve">  </v>
      </c>
      <c r="E781" s="39"/>
      <c r="F781" s="40"/>
      <c r="G781" s="41"/>
      <c r="H781" s="42"/>
      <c r="I781" s="43"/>
      <c r="J781" s="43"/>
      <c r="K781" s="44"/>
      <c r="L781" s="109"/>
      <c r="M781" s="109"/>
      <c r="N781" s="109"/>
      <c r="O781" s="18"/>
    </row>
    <row r="782" spans="1:15" ht="25.5" x14ac:dyDescent="0.25">
      <c r="A782" s="8" t="str">
        <f t="shared" ref="A782:A790" si="222">H782</f>
        <v>T 1207 24</v>
      </c>
      <c r="B782" s="9" t="str">
        <f t="shared" ref="B782:B790" si="223">IF(J782&gt;0,G782," ")</f>
        <v xml:space="preserve"> </v>
      </c>
      <c r="C782" s="45" t="str">
        <f t="shared" ref="C782:C790" si="224">IF(I782&gt;0,LEFT(E782,3),"  ")</f>
        <v xml:space="preserve">  </v>
      </c>
      <c r="D782" s="45" t="str">
        <f t="shared" ref="D782:D790" si="225">IF(I782&gt;0,LEFT(E782,4),"  ")</f>
        <v xml:space="preserve">  </v>
      </c>
      <c r="E782" s="33" t="s">
        <v>131</v>
      </c>
      <c r="F782" s="34">
        <v>11</v>
      </c>
      <c r="G782" s="35"/>
      <c r="H782" s="209" t="s">
        <v>302</v>
      </c>
      <c r="I782" s="37"/>
      <c r="J782" s="37"/>
      <c r="K782" s="210" t="s">
        <v>303</v>
      </c>
      <c r="L782" s="113">
        <f>SUM(L783)</f>
        <v>0</v>
      </c>
      <c r="M782" s="113">
        <f>SUM(M783)</f>
        <v>0</v>
      </c>
      <c r="N782" s="113">
        <f t="shared" ref="N782" si="226">SUM(N783)</f>
        <v>0</v>
      </c>
    </row>
    <row r="783" spans="1:15" x14ac:dyDescent="0.25">
      <c r="A783" s="8">
        <f t="shared" si="222"/>
        <v>3</v>
      </c>
      <c r="B783" s="9" t="str">
        <f t="shared" si="223"/>
        <v xml:space="preserve"> </v>
      </c>
      <c r="C783" s="45" t="str">
        <f t="shared" si="224"/>
        <v xml:space="preserve">  </v>
      </c>
      <c r="D783" s="45" t="str">
        <f t="shared" si="225"/>
        <v xml:space="preserve">  </v>
      </c>
      <c r="E783" s="39"/>
      <c r="F783" s="40"/>
      <c r="G783" s="41"/>
      <c r="H783" s="42">
        <v>3</v>
      </c>
      <c r="I783" s="43"/>
      <c r="J783" s="43"/>
      <c r="K783" s="44" t="s">
        <v>44</v>
      </c>
      <c r="L783" s="109">
        <f>SUM(L784,L791)</f>
        <v>0</v>
      </c>
      <c r="M783" s="109">
        <f t="shared" ref="M783:N783" si="227">SUM(M784,M791)</f>
        <v>0</v>
      </c>
      <c r="N783" s="109">
        <f t="shared" si="227"/>
        <v>0</v>
      </c>
      <c r="O783" s="18"/>
    </row>
    <row r="784" spans="1:15" x14ac:dyDescent="0.25">
      <c r="A784" s="8">
        <f t="shared" si="222"/>
        <v>31</v>
      </c>
      <c r="B784" s="9" t="str">
        <f t="shared" si="223"/>
        <v xml:space="preserve"> </v>
      </c>
      <c r="C784" s="45" t="str">
        <f t="shared" si="224"/>
        <v xml:space="preserve">  </v>
      </c>
      <c r="D784" s="45" t="str">
        <f t="shared" si="225"/>
        <v xml:space="preserve">  </v>
      </c>
      <c r="E784" s="39"/>
      <c r="F784" s="40"/>
      <c r="G784" s="41"/>
      <c r="H784" s="42">
        <v>31</v>
      </c>
      <c r="I784" s="43"/>
      <c r="J784" s="43"/>
      <c r="K784" s="44" t="s">
        <v>45</v>
      </c>
      <c r="L784" s="109">
        <f>SUM(L785,L787,L789)</f>
        <v>0</v>
      </c>
      <c r="M784" s="109">
        <f t="shared" ref="M784:N784" si="228">SUM(M785,M787,M789)</f>
        <v>0</v>
      </c>
      <c r="N784" s="109">
        <f t="shared" si="228"/>
        <v>0</v>
      </c>
      <c r="O784" s="18"/>
    </row>
    <row r="785" spans="1:15" x14ac:dyDescent="0.25">
      <c r="A785" s="8">
        <f t="shared" si="222"/>
        <v>311</v>
      </c>
      <c r="B785" s="9" t="str">
        <f t="shared" si="223"/>
        <v xml:space="preserve"> </v>
      </c>
      <c r="C785" s="45" t="str">
        <f t="shared" si="224"/>
        <v xml:space="preserve">  </v>
      </c>
      <c r="D785" s="45" t="str">
        <f t="shared" si="225"/>
        <v xml:space="preserve">  </v>
      </c>
      <c r="E785" s="39"/>
      <c r="F785" s="40"/>
      <c r="G785" s="41"/>
      <c r="H785" s="42">
        <v>311</v>
      </c>
      <c r="I785" s="43"/>
      <c r="J785" s="43"/>
      <c r="K785" s="44" t="s">
        <v>46</v>
      </c>
      <c r="L785" s="109">
        <f>SUM(L786)</f>
        <v>0</v>
      </c>
      <c r="M785" s="109">
        <f t="shared" ref="M785:N785" si="229">SUM(M786)</f>
        <v>0</v>
      </c>
      <c r="N785" s="109">
        <f t="shared" si="229"/>
        <v>0</v>
      </c>
    </row>
    <row r="786" spans="1:15" x14ac:dyDescent="0.25">
      <c r="A786" s="8">
        <f t="shared" si="222"/>
        <v>3111</v>
      </c>
      <c r="B786" s="9">
        <f t="shared" si="223"/>
        <v>11</v>
      </c>
      <c r="C786" s="45" t="str">
        <f t="shared" si="224"/>
        <v>091</v>
      </c>
      <c r="D786" s="45" t="str">
        <f t="shared" si="225"/>
        <v>0912</v>
      </c>
      <c r="E786" s="39" t="s">
        <v>131</v>
      </c>
      <c r="F786" s="40">
        <v>11</v>
      </c>
      <c r="G786" s="41">
        <v>11</v>
      </c>
      <c r="H786" s="42">
        <v>3111</v>
      </c>
      <c r="I786" s="181">
        <v>1831</v>
      </c>
      <c r="J786" s="46">
        <v>1378</v>
      </c>
      <c r="K786" s="44" t="s">
        <v>47</v>
      </c>
      <c r="L786" s="202"/>
      <c r="M786" s="202"/>
      <c r="N786" s="202"/>
      <c r="O786" s="18"/>
    </row>
    <row r="787" spans="1:15" x14ac:dyDescent="0.25">
      <c r="A787" s="8">
        <f t="shared" ref="A787:A788" si="230">H787</f>
        <v>312</v>
      </c>
      <c r="B787" s="9" t="str">
        <f t="shared" ref="B787:B788" si="231">IF(J787&gt;0,G787," ")</f>
        <v xml:space="preserve"> </v>
      </c>
      <c r="C787" s="45" t="str">
        <f t="shared" ref="C787:C788" si="232">IF(I787&gt;0,LEFT(E787,3),"  ")</f>
        <v xml:space="preserve">  </v>
      </c>
      <c r="D787" s="45" t="str">
        <f t="shared" ref="D787:D788" si="233">IF(I787&gt;0,LEFT(E787,4),"  ")</f>
        <v xml:space="preserve">  </v>
      </c>
      <c r="E787" s="39"/>
      <c r="F787" s="40"/>
      <c r="G787" s="41"/>
      <c r="H787" s="42">
        <v>312</v>
      </c>
      <c r="I787" s="43"/>
      <c r="J787" s="43"/>
      <c r="K787" s="44" t="s">
        <v>82</v>
      </c>
      <c r="L787" s="109">
        <f>SUM(L788)</f>
        <v>0</v>
      </c>
      <c r="M787" s="109">
        <f>SUM(M788)</f>
        <v>0</v>
      </c>
      <c r="N787" s="109">
        <f>SUM(N788)</f>
        <v>0</v>
      </c>
    </row>
    <row r="788" spans="1:15" x14ac:dyDescent="0.25">
      <c r="A788" s="8">
        <f t="shared" si="230"/>
        <v>3121</v>
      </c>
      <c r="B788" s="9">
        <f t="shared" si="231"/>
        <v>11</v>
      </c>
      <c r="C788" s="45" t="str">
        <f t="shared" si="232"/>
        <v>091</v>
      </c>
      <c r="D788" s="45" t="str">
        <f t="shared" si="233"/>
        <v>0912</v>
      </c>
      <c r="E788" s="39" t="s">
        <v>131</v>
      </c>
      <c r="F788" s="40">
        <v>11</v>
      </c>
      <c r="G788" s="41">
        <v>11</v>
      </c>
      <c r="H788" s="42">
        <v>3121</v>
      </c>
      <c r="I788" s="181">
        <v>1832</v>
      </c>
      <c r="J788" s="46">
        <v>1378</v>
      </c>
      <c r="K788" s="44" t="s">
        <v>82</v>
      </c>
      <c r="L788" s="202"/>
      <c r="M788" s="202"/>
      <c r="N788" s="202"/>
      <c r="O788" s="18"/>
    </row>
    <row r="789" spans="1:15" x14ac:dyDescent="0.25">
      <c r="A789" s="8">
        <f t="shared" si="222"/>
        <v>313</v>
      </c>
      <c r="B789" s="9" t="str">
        <f t="shared" si="223"/>
        <v xml:space="preserve"> </v>
      </c>
      <c r="C789" s="45" t="str">
        <f t="shared" si="224"/>
        <v xml:space="preserve">  </v>
      </c>
      <c r="D789" s="45" t="str">
        <f t="shared" si="225"/>
        <v xml:space="preserve">  </v>
      </c>
      <c r="E789" s="39"/>
      <c r="F789" s="40"/>
      <c r="G789" s="41"/>
      <c r="H789" s="42">
        <v>313</v>
      </c>
      <c r="I789" s="43"/>
      <c r="J789" s="43"/>
      <c r="K789" s="44" t="s">
        <v>48</v>
      </c>
      <c r="L789" s="109">
        <f>SUM(L790)</f>
        <v>0</v>
      </c>
      <c r="M789" s="109">
        <f>SUM(M790)</f>
        <v>0</v>
      </c>
      <c r="N789" s="109">
        <f>SUM(N790)</f>
        <v>0</v>
      </c>
      <c r="O789" s="18"/>
    </row>
    <row r="790" spans="1:15" ht="25.5" x14ac:dyDescent="0.25">
      <c r="A790" s="8">
        <f t="shared" si="222"/>
        <v>3132</v>
      </c>
      <c r="B790" s="9">
        <f t="shared" si="223"/>
        <v>11</v>
      </c>
      <c r="C790" s="45" t="str">
        <f t="shared" si="224"/>
        <v>091</v>
      </c>
      <c r="D790" s="45" t="str">
        <f t="shared" si="225"/>
        <v>0912</v>
      </c>
      <c r="E790" s="39" t="s">
        <v>131</v>
      </c>
      <c r="F790" s="40">
        <v>11</v>
      </c>
      <c r="G790" s="41">
        <v>11</v>
      </c>
      <c r="H790" s="42">
        <v>3132</v>
      </c>
      <c r="I790" s="181">
        <v>1833</v>
      </c>
      <c r="J790" s="46">
        <v>1379</v>
      </c>
      <c r="K790" s="44" t="s">
        <v>49</v>
      </c>
      <c r="L790" s="202"/>
      <c r="M790" s="202"/>
      <c r="N790" s="202"/>
    </row>
    <row r="791" spans="1:15" x14ac:dyDescent="0.25">
      <c r="A791" s="8">
        <f t="shared" ref="A791:A799" si="234">H791</f>
        <v>32</v>
      </c>
      <c r="B791" s="9" t="str">
        <f t="shared" ref="B791:B799" si="235">IF(J791&gt;0,G791," ")</f>
        <v xml:space="preserve"> </v>
      </c>
      <c r="C791" s="45" t="str">
        <f t="shared" ref="C791:C799" si="236">IF(I791&gt;0,LEFT(E791,3),"  ")</f>
        <v xml:space="preserve">  </v>
      </c>
      <c r="D791" s="45" t="str">
        <f t="shared" ref="D791:D799" si="237">IF(I791&gt;0,LEFT(E791,4),"  ")</f>
        <v xml:space="preserve">  </v>
      </c>
      <c r="E791" s="39"/>
      <c r="F791" s="40"/>
      <c r="G791" s="41"/>
      <c r="H791" s="42">
        <v>32</v>
      </c>
      <c r="I791" s="43"/>
      <c r="J791" s="43"/>
      <c r="K791" s="44" t="s">
        <v>50</v>
      </c>
      <c r="L791" s="109">
        <f>SUM(L792,L794,L797)</f>
        <v>0</v>
      </c>
      <c r="M791" s="109">
        <f t="shared" ref="M791" si="238">SUM(M792,M794,M797)</f>
        <v>0</v>
      </c>
      <c r="N791" s="109">
        <f t="shared" ref="N791" si="239">SUM(N792,N794,N797)</f>
        <v>0</v>
      </c>
      <c r="O791" s="18"/>
    </row>
    <row r="792" spans="1:15" x14ac:dyDescent="0.25">
      <c r="A792" s="8">
        <f t="shared" si="234"/>
        <v>321</v>
      </c>
      <c r="B792" s="9" t="str">
        <f t="shared" si="235"/>
        <v xml:space="preserve"> </v>
      </c>
      <c r="C792" s="45" t="str">
        <f t="shared" si="236"/>
        <v xml:space="preserve">  </v>
      </c>
      <c r="D792" s="45" t="str">
        <f t="shared" si="237"/>
        <v xml:space="preserve">  </v>
      </c>
      <c r="E792" s="39"/>
      <c r="F792" s="40"/>
      <c r="G792" s="41"/>
      <c r="H792" s="42">
        <v>321</v>
      </c>
      <c r="I792" s="43"/>
      <c r="J792" s="43"/>
      <c r="K792" s="44" t="s">
        <v>69</v>
      </c>
      <c r="L792" s="109">
        <f>SUM(L793)</f>
        <v>0</v>
      </c>
      <c r="M792" s="109">
        <f t="shared" ref="M792" si="240">SUM(M793)</f>
        <v>0</v>
      </c>
      <c r="N792" s="109">
        <f t="shared" ref="N792" si="241">SUM(N793)</f>
        <v>0</v>
      </c>
    </row>
    <row r="793" spans="1:15" ht="25.5" x14ac:dyDescent="0.25">
      <c r="A793" s="8">
        <f t="shared" si="234"/>
        <v>3212</v>
      </c>
      <c r="B793" s="9">
        <f t="shared" si="235"/>
        <v>11</v>
      </c>
      <c r="C793" s="45" t="str">
        <f t="shared" si="236"/>
        <v>091</v>
      </c>
      <c r="D793" s="45" t="str">
        <f t="shared" si="237"/>
        <v>0912</v>
      </c>
      <c r="E793" s="39" t="s">
        <v>131</v>
      </c>
      <c r="F793" s="40">
        <v>11</v>
      </c>
      <c r="G793" s="41">
        <v>11</v>
      </c>
      <c r="H793" s="42">
        <v>3212</v>
      </c>
      <c r="I793" s="181" t="s">
        <v>304</v>
      </c>
      <c r="J793" s="46" t="s">
        <v>304</v>
      </c>
      <c r="K793" s="44" t="s">
        <v>83</v>
      </c>
      <c r="L793" s="202"/>
      <c r="M793" s="202"/>
      <c r="N793" s="202"/>
      <c r="O793" s="18"/>
    </row>
    <row r="794" spans="1:15" x14ac:dyDescent="0.25">
      <c r="A794" s="8">
        <f t="shared" si="234"/>
        <v>322</v>
      </c>
      <c r="B794" s="9" t="str">
        <f t="shared" si="235"/>
        <v xml:space="preserve"> </v>
      </c>
      <c r="C794" s="45" t="str">
        <f t="shared" si="236"/>
        <v xml:space="preserve">  </v>
      </c>
      <c r="D794" s="45" t="str">
        <f t="shared" si="237"/>
        <v xml:space="preserve">  </v>
      </c>
      <c r="E794" s="39"/>
      <c r="F794" s="40"/>
      <c r="G794" s="41"/>
      <c r="H794" s="42">
        <v>322</v>
      </c>
      <c r="I794" s="43"/>
      <c r="J794" s="43"/>
      <c r="K794" s="44" t="s">
        <v>72</v>
      </c>
      <c r="L794" s="109">
        <f>SUM(L795:L796)</f>
        <v>0</v>
      </c>
      <c r="M794" s="109">
        <f t="shared" ref="M794:N794" si="242">SUM(M795:M796)</f>
        <v>0</v>
      </c>
      <c r="N794" s="109">
        <f t="shared" si="242"/>
        <v>0</v>
      </c>
    </row>
    <row r="795" spans="1:15" ht="25.5" x14ac:dyDescent="0.25">
      <c r="A795" s="8">
        <f t="shared" si="234"/>
        <v>3221</v>
      </c>
      <c r="B795" s="9">
        <f t="shared" si="235"/>
        <v>11</v>
      </c>
      <c r="C795" s="45" t="str">
        <f t="shared" si="236"/>
        <v>091</v>
      </c>
      <c r="D795" s="45" t="str">
        <f t="shared" si="237"/>
        <v>0912</v>
      </c>
      <c r="E795" s="39" t="s">
        <v>131</v>
      </c>
      <c r="F795" s="40">
        <v>11</v>
      </c>
      <c r="G795" s="41">
        <v>11</v>
      </c>
      <c r="H795" s="42">
        <v>3221</v>
      </c>
      <c r="I795" s="181" t="s">
        <v>304</v>
      </c>
      <c r="J795" s="46" t="s">
        <v>304</v>
      </c>
      <c r="K795" s="44" t="s">
        <v>73</v>
      </c>
      <c r="L795" s="202"/>
      <c r="M795" s="202"/>
      <c r="N795" s="202"/>
      <c r="O795" s="18"/>
    </row>
    <row r="796" spans="1:15" x14ac:dyDescent="0.25">
      <c r="A796" s="8">
        <f t="shared" ref="A796" si="243">H796</f>
        <v>3222</v>
      </c>
      <c r="B796" s="9">
        <f t="shared" ref="B796" si="244">IF(J796&gt;0,G796," ")</f>
        <v>11</v>
      </c>
      <c r="C796" s="45" t="str">
        <f t="shared" ref="C796" si="245">IF(I796&gt;0,LEFT(E796,3),"  ")</f>
        <v>091</v>
      </c>
      <c r="D796" s="45" t="str">
        <f t="shared" ref="D796" si="246">IF(I796&gt;0,LEFT(E796,4),"  ")</f>
        <v>0912</v>
      </c>
      <c r="E796" s="39" t="s">
        <v>131</v>
      </c>
      <c r="F796" s="40">
        <v>11</v>
      </c>
      <c r="G796" s="41">
        <v>11</v>
      </c>
      <c r="H796" s="42">
        <v>3222</v>
      </c>
      <c r="I796" s="181" t="s">
        <v>304</v>
      </c>
      <c r="J796" s="46" t="s">
        <v>304</v>
      </c>
      <c r="K796" s="44" t="s">
        <v>118</v>
      </c>
      <c r="L796" s="202"/>
      <c r="M796" s="202"/>
      <c r="N796" s="202"/>
      <c r="O796" s="18"/>
    </row>
    <row r="797" spans="1:15" ht="25.5" x14ac:dyDescent="0.25">
      <c r="A797" s="8">
        <f t="shared" si="234"/>
        <v>329</v>
      </c>
      <c r="B797" s="9" t="str">
        <f t="shared" si="235"/>
        <v xml:space="preserve"> </v>
      </c>
      <c r="C797" s="45" t="str">
        <f t="shared" si="236"/>
        <v xml:space="preserve">  </v>
      </c>
      <c r="D797" s="45" t="str">
        <f t="shared" si="237"/>
        <v xml:space="preserve">  </v>
      </c>
      <c r="E797" s="39"/>
      <c r="F797" s="40"/>
      <c r="G797" s="41"/>
      <c r="H797" s="42">
        <v>329</v>
      </c>
      <c r="I797" s="43"/>
      <c r="J797" s="43"/>
      <c r="K797" s="44" t="s">
        <v>57</v>
      </c>
      <c r="L797" s="109">
        <f>SUM(L798:L799)</f>
        <v>0</v>
      </c>
      <c r="M797" s="109">
        <f t="shared" ref="M797:N797" si="247">SUM(M798:M799)</f>
        <v>0</v>
      </c>
      <c r="N797" s="109">
        <f t="shared" si="247"/>
        <v>0</v>
      </c>
      <c r="O797" s="18"/>
    </row>
    <row r="798" spans="1:15" x14ac:dyDescent="0.25">
      <c r="A798" s="8">
        <f t="shared" ref="A798" si="248">H798</f>
        <v>3293</v>
      </c>
      <c r="B798" s="9">
        <f t="shared" ref="B798" si="249">IF(J798&gt;0,G798," ")</f>
        <v>11</v>
      </c>
      <c r="C798" s="45" t="str">
        <f t="shared" ref="C798" si="250">IF(I798&gt;0,LEFT(E798,3),"  ")</f>
        <v>091</v>
      </c>
      <c r="D798" s="45" t="str">
        <f t="shared" ref="D798" si="251">IF(I798&gt;0,LEFT(E798,4),"  ")</f>
        <v>0912</v>
      </c>
      <c r="E798" s="39" t="s">
        <v>131</v>
      </c>
      <c r="F798" s="40">
        <v>11</v>
      </c>
      <c r="G798" s="41">
        <v>11</v>
      </c>
      <c r="H798" s="42">
        <v>3293</v>
      </c>
      <c r="I798" s="181" t="s">
        <v>304</v>
      </c>
      <c r="J798" s="46" t="s">
        <v>304</v>
      </c>
      <c r="K798" s="44" t="s">
        <v>59</v>
      </c>
      <c r="L798" s="202"/>
      <c r="M798" s="202"/>
      <c r="N798" s="202"/>
    </row>
    <row r="799" spans="1:15" ht="25.5" x14ac:dyDescent="0.25">
      <c r="A799" s="8">
        <f t="shared" si="234"/>
        <v>3299</v>
      </c>
      <c r="B799" s="9">
        <f t="shared" si="235"/>
        <v>11</v>
      </c>
      <c r="C799" s="45" t="str">
        <f t="shared" si="236"/>
        <v>091</v>
      </c>
      <c r="D799" s="45" t="str">
        <f t="shared" si="237"/>
        <v>0912</v>
      </c>
      <c r="E799" s="39" t="s">
        <v>131</v>
      </c>
      <c r="F799" s="40">
        <v>11</v>
      </c>
      <c r="G799" s="41">
        <v>11</v>
      </c>
      <c r="H799" s="42">
        <v>3299</v>
      </c>
      <c r="I799" s="181" t="s">
        <v>304</v>
      </c>
      <c r="J799" s="46" t="s">
        <v>304</v>
      </c>
      <c r="K799" s="44" t="s">
        <v>57</v>
      </c>
      <c r="L799" s="202"/>
      <c r="M799" s="202"/>
      <c r="N799" s="202"/>
    </row>
    <row r="800" spans="1:15" x14ac:dyDescent="0.25">
      <c r="O800" s="118"/>
    </row>
    <row r="801" spans="1:15" ht="38.25" x14ac:dyDescent="0.25">
      <c r="A801" s="8" t="str">
        <f t="shared" si="203"/>
        <v>T 1207 23</v>
      </c>
      <c r="B801" s="9" t="str">
        <f t="shared" si="204"/>
        <v xml:space="preserve"> </v>
      </c>
      <c r="C801" s="45" t="str">
        <f t="shared" si="220"/>
        <v xml:space="preserve">  </v>
      </c>
      <c r="D801" s="45" t="str">
        <f t="shared" si="221"/>
        <v xml:space="preserve">  </v>
      </c>
      <c r="E801" s="33" t="s">
        <v>63</v>
      </c>
      <c r="F801" s="34">
        <v>11</v>
      </c>
      <c r="G801" s="35"/>
      <c r="H801" s="106" t="s">
        <v>201</v>
      </c>
      <c r="I801" s="37"/>
      <c r="J801" s="37"/>
      <c r="K801" s="38" t="s">
        <v>202</v>
      </c>
      <c r="L801" s="113">
        <f t="shared" ref="L801:N802" si="252">SUM(L802)</f>
        <v>0</v>
      </c>
      <c r="M801" s="113">
        <f t="shared" si="252"/>
        <v>0</v>
      </c>
      <c r="N801" s="113">
        <f t="shared" si="252"/>
        <v>0</v>
      </c>
    </row>
    <row r="802" spans="1:15" x14ac:dyDescent="0.25">
      <c r="A802" s="8">
        <f t="shared" si="203"/>
        <v>3</v>
      </c>
      <c r="B802" s="9" t="str">
        <f t="shared" si="204"/>
        <v xml:space="preserve"> </v>
      </c>
      <c r="C802" s="45" t="str">
        <f t="shared" si="220"/>
        <v xml:space="preserve">  </v>
      </c>
      <c r="D802" s="45" t="str">
        <f t="shared" si="221"/>
        <v xml:space="preserve">  </v>
      </c>
      <c r="E802" s="39"/>
      <c r="F802" s="40"/>
      <c r="G802" s="41"/>
      <c r="H802" s="42">
        <v>3</v>
      </c>
      <c r="I802" s="43"/>
      <c r="J802" s="43"/>
      <c r="K802" s="44" t="s">
        <v>44</v>
      </c>
      <c r="L802" s="109">
        <f t="shared" si="252"/>
        <v>0</v>
      </c>
      <c r="M802" s="109">
        <f t="shared" si="252"/>
        <v>0</v>
      </c>
      <c r="N802" s="109">
        <f t="shared" si="252"/>
        <v>0</v>
      </c>
      <c r="O802" s="18"/>
    </row>
    <row r="803" spans="1:15" x14ac:dyDescent="0.25">
      <c r="A803" s="8">
        <f t="shared" si="203"/>
        <v>32</v>
      </c>
      <c r="B803" s="9" t="str">
        <f t="shared" si="204"/>
        <v xml:space="preserve"> </v>
      </c>
      <c r="C803" s="45" t="str">
        <f t="shared" si="220"/>
        <v xml:space="preserve">  </v>
      </c>
      <c r="D803" s="45" t="str">
        <f t="shared" si="221"/>
        <v xml:space="preserve">  </v>
      </c>
      <c r="E803" s="39"/>
      <c r="F803" s="40"/>
      <c r="G803" s="41"/>
      <c r="H803" s="42">
        <v>32</v>
      </c>
      <c r="I803" s="43"/>
      <c r="J803" s="43"/>
      <c r="K803" s="44" t="s">
        <v>50</v>
      </c>
      <c r="L803" s="109">
        <f>SUM(L804,L806)</f>
        <v>0</v>
      </c>
      <c r="M803" s="109">
        <f>SUM(M804,M806)</f>
        <v>0</v>
      </c>
      <c r="N803" s="109">
        <f>SUM(N804,N806)</f>
        <v>0</v>
      </c>
      <c r="O803" s="18"/>
    </row>
    <row r="804" spans="1:15" x14ac:dyDescent="0.25">
      <c r="A804" s="8">
        <f t="shared" si="203"/>
        <v>323</v>
      </c>
      <c r="B804" s="9" t="str">
        <f t="shared" si="204"/>
        <v xml:space="preserve"> </v>
      </c>
      <c r="C804" s="45" t="str">
        <f t="shared" si="220"/>
        <v xml:space="preserve">  </v>
      </c>
      <c r="D804" s="45" t="str">
        <f t="shared" si="221"/>
        <v xml:space="preserve">  </v>
      </c>
      <c r="E804" s="39"/>
      <c r="F804" s="40"/>
      <c r="G804" s="41"/>
      <c r="H804" s="42">
        <v>323</v>
      </c>
      <c r="I804" s="43"/>
      <c r="J804" s="43"/>
      <c r="K804" s="44" t="s">
        <v>51</v>
      </c>
      <c r="L804" s="109">
        <f>SUM(L805)</f>
        <v>0</v>
      </c>
      <c r="M804" s="109">
        <f>SUM(M805)</f>
        <v>0</v>
      </c>
      <c r="N804" s="109">
        <f>SUM(N805)</f>
        <v>0</v>
      </c>
    </row>
    <row r="805" spans="1:15" x14ac:dyDescent="0.25">
      <c r="A805" s="8">
        <f t="shared" si="203"/>
        <v>3237</v>
      </c>
      <c r="B805" s="9">
        <f t="shared" si="204"/>
        <v>11</v>
      </c>
      <c r="C805" s="45" t="str">
        <f t="shared" si="220"/>
        <v>062</v>
      </c>
      <c r="D805" s="45" t="str">
        <f t="shared" si="221"/>
        <v>0620</v>
      </c>
      <c r="E805" s="39" t="s">
        <v>63</v>
      </c>
      <c r="F805" s="40">
        <v>11</v>
      </c>
      <c r="G805" s="41">
        <v>11</v>
      </c>
      <c r="H805" s="42">
        <v>3237</v>
      </c>
      <c r="I805" s="46">
        <v>1378</v>
      </c>
      <c r="J805" s="46">
        <v>1378</v>
      </c>
      <c r="K805" s="44" t="s">
        <v>55</v>
      </c>
      <c r="L805" s="202"/>
      <c r="M805" s="202"/>
      <c r="N805" s="202"/>
      <c r="O805" s="18"/>
    </row>
    <row r="806" spans="1:15" ht="25.5" x14ac:dyDescent="0.25">
      <c r="A806" s="8">
        <f t="shared" si="203"/>
        <v>329</v>
      </c>
      <c r="B806" s="9" t="str">
        <f t="shared" si="204"/>
        <v xml:space="preserve"> </v>
      </c>
      <c r="C806" s="45" t="str">
        <f t="shared" si="220"/>
        <v xml:space="preserve">  </v>
      </c>
      <c r="D806" s="45" t="str">
        <f t="shared" si="221"/>
        <v xml:space="preserve">  </v>
      </c>
      <c r="E806" s="39"/>
      <c r="F806" s="40"/>
      <c r="G806" s="41"/>
      <c r="H806" s="42">
        <v>329</v>
      </c>
      <c r="I806" s="43"/>
      <c r="J806" s="43"/>
      <c r="K806" s="44" t="s">
        <v>57</v>
      </c>
      <c r="L806" s="109">
        <f>SUM(L807)</f>
        <v>0</v>
      </c>
      <c r="M806" s="109">
        <f>SUM(M807)</f>
        <v>0</v>
      </c>
      <c r="N806" s="109">
        <f>SUM(N807)</f>
        <v>0</v>
      </c>
      <c r="O806" s="18"/>
    </row>
    <row r="807" spans="1:15" x14ac:dyDescent="0.25">
      <c r="A807" s="8">
        <f t="shared" si="203"/>
        <v>3295</v>
      </c>
      <c r="B807" s="9">
        <f t="shared" si="204"/>
        <v>11</v>
      </c>
      <c r="C807" s="45" t="str">
        <f t="shared" si="220"/>
        <v>062</v>
      </c>
      <c r="D807" s="45" t="str">
        <f t="shared" si="221"/>
        <v>0620</v>
      </c>
      <c r="E807" s="39" t="s">
        <v>63</v>
      </c>
      <c r="F807" s="40">
        <v>11</v>
      </c>
      <c r="G807" s="41">
        <v>11</v>
      </c>
      <c r="H807" s="42">
        <v>3295</v>
      </c>
      <c r="I807" s="46">
        <v>1379</v>
      </c>
      <c r="J807" s="46">
        <v>1379</v>
      </c>
      <c r="K807" s="44" t="s">
        <v>89</v>
      </c>
      <c r="L807" s="202"/>
      <c r="M807" s="202"/>
      <c r="N807" s="202"/>
    </row>
    <row r="808" spans="1:15" x14ac:dyDescent="0.25">
      <c r="O808" s="118"/>
    </row>
    <row r="812" spans="1:15" x14ac:dyDescent="0.25">
      <c r="I812" s="182">
        <v>3</v>
      </c>
      <c r="J812" s="183"/>
      <c r="K812" s="184" t="s">
        <v>282</v>
      </c>
      <c r="L812" s="185">
        <f>SUMIF('POSEBNI DIO-rashodi'!$H$2:$H$809,$I812,'POSEBNI DIO-rashodi'!L$2:L$809)</f>
        <v>3243656</v>
      </c>
      <c r="M812" s="185">
        <f>SUMIF('POSEBNI DIO-rashodi'!$H$2:$H$809,$I812,'POSEBNI DIO-rashodi'!M$2:M$809)</f>
        <v>377386</v>
      </c>
      <c r="N812" s="185">
        <f>SUMIF('POSEBNI DIO-rashodi'!$H$2:$H$809,$I812,'POSEBNI DIO-rashodi'!N$2:N$809)</f>
        <v>3621042</v>
      </c>
      <c r="O812" s="186"/>
    </row>
    <row r="813" spans="1:15" x14ac:dyDescent="0.25">
      <c r="I813" s="182">
        <v>4</v>
      </c>
      <c r="J813" s="183"/>
      <c r="K813" s="184" t="s">
        <v>283</v>
      </c>
      <c r="L813" s="185">
        <f>SUMIF('POSEBNI DIO-rashodi'!$H$2:$H$809,$I813,'POSEBNI DIO-rashodi'!L$2:L$809)</f>
        <v>19050</v>
      </c>
      <c r="M813" s="185">
        <f>SUMIF('POSEBNI DIO-rashodi'!$H$2:$H$809,$I813,'POSEBNI DIO-rashodi'!M$2:M$809)</f>
        <v>103376</v>
      </c>
      <c r="N813" s="185">
        <f>SUMIF('POSEBNI DIO-rashodi'!$H$2:$H$809,$I813,'POSEBNI DIO-rashodi'!N$2:N$809)</f>
        <v>122426</v>
      </c>
      <c r="O813" s="186"/>
    </row>
    <row r="814" spans="1:15" x14ac:dyDescent="0.25">
      <c r="I814" s="182">
        <v>5</v>
      </c>
      <c r="J814" s="183"/>
      <c r="K814" s="184" t="s">
        <v>284</v>
      </c>
      <c r="L814" s="185">
        <f>SUMIF('POSEBNI DIO-rashodi'!$H$2:$H$809,$I814,'POSEBNI DIO-rashodi'!L$2:L$809)</f>
        <v>0</v>
      </c>
      <c r="M814" s="185">
        <f>SUMIF('POSEBNI DIO-rashodi'!$H$2:$H$809,$I814,'POSEBNI DIO-rashodi'!M$2:M$809)</f>
        <v>0</v>
      </c>
      <c r="N814" s="185">
        <f>SUMIF('POSEBNI DIO-rashodi'!$H$2:$H$809,$I814,'POSEBNI DIO-rashodi'!N$2:N$809)</f>
        <v>0</v>
      </c>
      <c r="O814" s="186"/>
    </row>
    <row r="815" spans="1:15" x14ac:dyDescent="0.25">
      <c r="I815" s="183"/>
      <c r="J815" s="183"/>
      <c r="K815" s="187" t="s">
        <v>235</v>
      </c>
      <c r="L815" s="188">
        <f>SUM(L812:L814)</f>
        <v>3262706</v>
      </c>
      <c r="M815" s="188">
        <f t="shared" ref="M815:N815" si="253">SUM(M812:M814)</f>
        <v>480762</v>
      </c>
      <c r="N815" s="188">
        <f t="shared" si="253"/>
        <v>3743468</v>
      </c>
      <c r="O815" s="186"/>
    </row>
    <row r="816" spans="1:15" x14ac:dyDescent="0.25">
      <c r="I816" s="183"/>
      <c r="J816" s="183"/>
      <c r="K816" s="184" t="s">
        <v>230</v>
      </c>
      <c r="L816" s="189">
        <f>L815-L3</f>
        <v>0</v>
      </c>
      <c r="M816" s="189">
        <f>M815-M3</f>
        <v>0</v>
      </c>
      <c r="N816" s="189">
        <f>N815-N3</f>
        <v>0</v>
      </c>
      <c r="O816" s="186"/>
    </row>
    <row r="817" spans="9:15" x14ac:dyDescent="0.25">
      <c r="I817" s="183"/>
      <c r="J817" s="183"/>
      <c r="K817" s="190"/>
      <c r="L817" s="191"/>
      <c r="M817" s="191"/>
      <c r="N817" s="191"/>
      <c r="O817" s="186"/>
    </row>
    <row r="818" spans="9:15" x14ac:dyDescent="0.25">
      <c r="I818" s="183"/>
      <c r="J818" s="183"/>
      <c r="K818" s="190"/>
      <c r="L818" s="191"/>
      <c r="M818" s="191"/>
      <c r="N818" s="191"/>
      <c r="O818" s="186"/>
    </row>
    <row r="819" spans="9:15" ht="36.75" customHeight="1" x14ac:dyDescent="0.25">
      <c r="I819" s="183"/>
      <c r="J819" s="183"/>
      <c r="K819" s="192" t="s">
        <v>223</v>
      </c>
      <c r="L819" s="193" t="s">
        <v>224</v>
      </c>
      <c r="M819" s="193" t="s">
        <v>224</v>
      </c>
      <c r="N819" s="193" t="s">
        <v>224</v>
      </c>
      <c r="O819" s="203" t="s">
        <v>229</v>
      </c>
    </row>
    <row r="820" spans="9:15" x14ac:dyDescent="0.25">
      <c r="I820" s="183"/>
      <c r="J820" s="183"/>
      <c r="K820" s="195">
        <v>11</v>
      </c>
      <c r="L820" s="196">
        <f t="shared" ref="L820:N821" si="254">SUMIF($G$3:$G$809,$K820,L$3:L$809)</f>
        <v>67501</v>
      </c>
      <c r="M820" s="196">
        <f t="shared" si="254"/>
        <v>-150</v>
      </c>
      <c r="N820" s="196">
        <f t="shared" si="254"/>
        <v>67351</v>
      </c>
      <c r="O820" s="196">
        <f>'Tablica I.-prihodi'!E429-'POSEBNI DIO-rashodi'!N820</f>
        <v>0</v>
      </c>
    </row>
    <row r="821" spans="9:15" x14ac:dyDescent="0.25">
      <c r="I821" s="183"/>
      <c r="J821" s="183"/>
      <c r="K821" s="197">
        <v>12</v>
      </c>
      <c r="L821" s="196">
        <f t="shared" si="254"/>
        <v>391412</v>
      </c>
      <c r="M821" s="196">
        <f t="shared" si="254"/>
        <v>61157</v>
      </c>
      <c r="N821" s="196">
        <f t="shared" si="254"/>
        <v>452569</v>
      </c>
      <c r="O821" s="196">
        <f>'Tablica I.-prihodi'!E430-'POSEBNI DIO-rashodi'!N821</f>
        <v>0</v>
      </c>
    </row>
    <row r="822" spans="9:15" x14ac:dyDescent="0.25">
      <c r="I822" s="183"/>
      <c r="J822" s="183"/>
      <c r="K822" s="198">
        <v>5103</v>
      </c>
      <c r="L822" s="196">
        <f t="shared" ref="L822:N831" si="255">SUMIF($O$3:$O$809,$K822,L$3:L$809)</f>
        <v>0</v>
      </c>
      <c r="M822" s="196">
        <f t="shared" si="255"/>
        <v>0</v>
      </c>
      <c r="N822" s="196">
        <f t="shared" si="255"/>
        <v>0</v>
      </c>
      <c r="O822" s="196">
        <f>'Tablica I.-prihodi'!E431-'POSEBNI DIO-rashodi'!N822</f>
        <v>0</v>
      </c>
    </row>
    <row r="823" spans="9:15" x14ac:dyDescent="0.25">
      <c r="I823" s="183"/>
      <c r="J823" s="183"/>
      <c r="K823" s="198">
        <v>526</v>
      </c>
      <c r="L823" s="196">
        <f t="shared" si="255"/>
        <v>0</v>
      </c>
      <c r="M823" s="196">
        <f t="shared" si="255"/>
        <v>0</v>
      </c>
      <c r="N823" s="196">
        <f t="shared" si="255"/>
        <v>0</v>
      </c>
      <c r="O823" s="196">
        <f>'Tablica I.-prihodi'!E432-'POSEBNI DIO-rashodi'!N823</f>
        <v>0</v>
      </c>
    </row>
    <row r="824" spans="9:15" x14ac:dyDescent="0.25">
      <c r="I824" s="183"/>
      <c r="J824" s="183"/>
      <c r="K824" s="198">
        <v>527</v>
      </c>
      <c r="L824" s="196">
        <f t="shared" si="255"/>
        <v>0</v>
      </c>
      <c r="M824" s="196">
        <f t="shared" si="255"/>
        <v>4850</v>
      </c>
      <c r="N824" s="196">
        <f t="shared" si="255"/>
        <v>4850</v>
      </c>
      <c r="O824" s="196">
        <f>'Tablica I.-prihodi'!E433-'POSEBNI DIO-rashodi'!N824</f>
        <v>0</v>
      </c>
    </row>
    <row r="825" spans="9:15" x14ac:dyDescent="0.25">
      <c r="I825" s="183"/>
      <c r="J825" s="183"/>
      <c r="K825" s="198">
        <v>5212</v>
      </c>
      <c r="L825" s="196">
        <f t="shared" si="255"/>
        <v>6420</v>
      </c>
      <c r="M825" s="196">
        <f t="shared" si="255"/>
        <v>1580</v>
      </c>
      <c r="N825" s="196">
        <f t="shared" si="255"/>
        <v>8000</v>
      </c>
      <c r="O825" s="196">
        <f>'Tablica I.-prihodi'!E434-'POSEBNI DIO-rashodi'!N825</f>
        <v>0</v>
      </c>
    </row>
    <row r="826" spans="9:15" x14ac:dyDescent="0.25">
      <c r="I826" s="183"/>
      <c r="J826" s="183"/>
      <c r="K826" s="199">
        <v>3210</v>
      </c>
      <c r="L826" s="196">
        <f t="shared" si="255"/>
        <v>40500</v>
      </c>
      <c r="M826" s="196">
        <f t="shared" si="255"/>
        <v>9325</v>
      </c>
      <c r="N826" s="196">
        <f t="shared" si="255"/>
        <v>49825</v>
      </c>
      <c r="O826" s="196">
        <f>'Tablica I.-prihodi'!E435-'POSEBNI DIO-rashodi'!N826</f>
        <v>0</v>
      </c>
    </row>
    <row r="827" spans="9:15" x14ac:dyDescent="0.25">
      <c r="I827" s="183"/>
      <c r="J827" s="183"/>
      <c r="K827" s="199">
        <v>4910</v>
      </c>
      <c r="L827" s="196">
        <f t="shared" si="255"/>
        <v>0</v>
      </c>
      <c r="M827" s="196">
        <f t="shared" si="255"/>
        <v>0</v>
      </c>
      <c r="N827" s="196">
        <f t="shared" si="255"/>
        <v>0</v>
      </c>
      <c r="O827" s="196">
        <f>'Tablica I.-prihodi'!E436-'POSEBNI DIO-rashodi'!N827</f>
        <v>0</v>
      </c>
    </row>
    <row r="828" spans="9:15" x14ac:dyDescent="0.25">
      <c r="I828" s="183"/>
      <c r="J828" s="183"/>
      <c r="K828" s="199">
        <v>5410</v>
      </c>
      <c r="L828" s="196">
        <f t="shared" si="255"/>
        <v>2752873</v>
      </c>
      <c r="M828" s="196">
        <f t="shared" si="255"/>
        <v>402000</v>
      </c>
      <c r="N828" s="196">
        <f t="shared" si="255"/>
        <v>3154873</v>
      </c>
      <c r="O828" s="196">
        <f>'Tablica I.-prihodi'!E437-'POSEBNI DIO-rashodi'!N828</f>
        <v>0</v>
      </c>
    </row>
    <row r="829" spans="9:15" x14ac:dyDescent="0.25">
      <c r="I829" s="183"/>
      <c r="J829" s="183"/>
      <c r="K829" s="199">
        <v>6210</v>
      </c>
      <c r="L829" s="196">
        <f t="shared" si="255"/>
        <v>4000</v>
      </c>
      <c r="M829" s="196">
        <f t="shared" si="255"/>
        <v>2000</v>
      </c>
      <c r="N829" s="196">
        <f t="shared" si="255"/>
        <v>6000</v>
      </c>
      <c r="O829" s="196">
        <f>'Tablica I.-prihodi'!E438-'POSEBNI DIO-rashodi'!N829</f>
        <v>0</v>
      </c>
    </row>
    <row r="830" spans="9:15" x14ac:dyDescent="0.25">
      <c r="I830" s="183"/>
      <c r="J830" s="183"/>
      <c r="K830" s="199">
        <v>7210</v>
      </c>
      <c r="L830" s="196">
        <f t="shared" si="255"/>
        <v>0</v>
      </c>
      <c r="M830" s="196">
        <f t="shared" si="255"/>
        <v>0</v>
      </c>
      <c r="N830" s="196">
        <f t="shared" si="255"/>
        <v>0</v>
      </c>
      <c r="O830" s="196">
        <f>'Tablica I.-prihodi'!E439-'POSEBNI DIO-rashodi'!N830</f>
        <v>0</v>
      </c>
    </row>
    <row r="831" spans="9:15" x14ac:dyDescent="0.25">
      <c r="I831" s="183"/>
      <c r="J831" s="183"/>
      <c r="K831" s="199">
        <v>8210</v>
      </c>
      <c r="L831" s="196">
        <f t="shared" si="255"/>
        <v>0</v>
      </c>
      <c r="M831" s="196">
        <f t="shared" si="255"/>
        <v>0</v>
      </c>
      <c r="N831" s="196">
        <f t="shared" si="255"/>
        <v>0</v>
      </c>
      <c r="O831" s="196">
        <f>'Tablica I.-prihodi'!E440-'POSEBNI DIO-rashodi'!N831</f>
        <v>0</v>
      </c>
    </row>
    <row r="832" spans="9:15" x14ac:dyDescent="0.25">
      <c r="I832" s="183"/>
      <c r="J832" s="183"/>
      <c r="K832" s="190"/>
      <c r="L832" s="191"/>
      <c r="M832" s="191"/>
      <c r="N832" s="191"/>
      <c r="O832" s="186"/>
    </row>
    <row r="833" spans="9:15" ht="22.5" x14ac:dyDescent="0.25">
      <c r="I833" s="183"/>
      <c r="J833" s="183"/>
      <c r="K833" s="200" t="s">
        <v>228</v>
      </c>
      <c r="L833" s="194" t="s">
        <v>229</v>
      </c>
      <c r="M833" s="194" t="s">
        <v>229</v>
      </c>
      <c r="N833" s="194" t="s">
        <v>229</v>
      </c>
      <c r="O833" s="186"/>
    </row>
    <row r="834" spans="9:15" x14ac:dyDescent="0.25">
      <c r="I834" s="183"/>
      <c r="J834" s="183"/>
      <c r="K834" s="195">
        <v>11</v>
      </c>
      <c r="L834" s="201">
        <f>'Tablica I.-prihodi'!C429-'POSEBNI DIO-rashodi'!L820</f>
        <v>0</v>
      </c>
      <c r="M834" s="201">
        <f>'Tablica I.-prihodi'!D429-'POSEBNI DIO-rashodi'!M820</f>
        <v>0</v>
      </c>
      <c r="N834" s="201">
        <f>'Tablica I.-prihodi'!E429-'POSEBNI DIO-rashodi'!N820</f>
        <v>0</v>
      </c>
      <c r="O834" s="186"/>
    </row>
    <row r="835" spans="9:15" x14ac:dyDescent="0.25">
      <c r="I835" s="183"/>
      <c r="J835" s="183"/>
      <c r="K835" s="198">
        <v>12</v>
      </c>
      <c r="L835" s="201">
        <f>'Tablica I.-prihodi'!C430-'POSEBNI DIO-rashodi'!L821</f>
        <v>0</v>
      </c>
      <c r="M835" s="201">
        <f>'Tablica I.-prihodi'!D430-'POSEBNI DIO-rashodi'!M821</f>
        <v>0</v>
      </c>
      <c r="N835" s="201">
        <f>'Tablica I.-prihodi'!E430-'POSEBNI DIO-rashodi'!N821</f>
        <v>0</v>
      </c>
      <c r="O835" s="186"/>
    </row>
    <row r="836" spans="9:15" x14ac:dyDescent="0.25">
      <c r="I836" s="183"/>
      <c r="J836" s="183"/>
      <c r="K836" s="198">
        <v>5103</v>
      </c>
      <c r="L836" s="201">
        <f>'Tablica I.-prihodi'!C431-'POSEBNI DIO-rashodi'!L822</f>
        <v>0</v>
      </c>
      <c r="M836" s="201">
        <f>'Tablica I.-prihodi'!D431-'POSEBNI DIO-rashodi'!M822</f>
        <v>0</v>
      </c>
      <c r="N836" s="201">
        <f>'Tablica I.-prihodi'!E431-'POSEBNI DIO-rashodi'!N822</f>
        <v>0</v>
      </c>
      <c r="O836" s="186"/>
    </row>
    <row r="837" spans="9:15" x14ac:dyDescent="0.25">
      <c r="I837" s="183"/>
      <c r="J837" s="183"/>
      <c r="K837" s="198">
        <v>526</v>
      </c>
      <c r="L837" s="201">
        <f>'Tablica I.-prihodi'!C432-'POSEBNI DIO-rashodi'!L823</f>
        <v>0</v>
      </c>
      <c r="M837" s="201">
        <f>'Tablica I.-prihodi'!D432-'POSEBNI DIO-rashodi'!M823</f>
        <v>0</v>
      </c>
      <c r="N837" s="201">
        <f>'Tablica I.-prihodi'!E432-'POSEBNI DIO-rashodi'!N823</f>
        <v>0</v>
      </c>
      <c r="O837" s="186"/>
    </row>
    <row r="838" spans="9:15" x14ac:dyDescent="0.25">
      <c r="I838" s="183"/>
      <c r="J838" s="183"/>
      <c r="K838" s="198">
        <v>527</v>
      </c>
      <c r="L838" s="201">
        <f>'Tablica I.-prihodi'!C433-'POSEBNI DIO-rashodi'!L824</f>
        <v>0</v>
      </c>
      <c r="M838" s="201">
        <f>'Tablica I.-prihodi'!D433-'POSEBNI DIO-rashodi'!M824</f>
        <v>0</v>
      </c>
      <c r="N838" s="201">
        <f>'Tablica I.-prihodi'!E433-'POSEBNI DIO-rashodi'!N824</f>
        <v>0</v>
      </c>
      <c r="O838" s="186"/>
    </row>
    <row r="839" spans="9:15" x14ac:dyDescent="0.25">
      <c r="I839" s="183"/>
      <c r="J839" s="183"/>
      <c r="K839" s="198">
        <v>5212</v>
      </c>
      <c r="L839" s="201">
        <f>'Tablica I.-prihodi'!C434-'POSEBNI DIO-rashodi'!L825</f>
        <v>0</v>
      </c>
      <c r="M839" s="201">
        <f>'Tablica I.-prihodi'!D434-'POSEBNI DIO-rashodi'!M825</f>
        <v>0</v>
      </c>
      <c r="N839" s="201">
        <f>'Tablica I.-prihodi'!E434-'POSEBNI DIO-rashodi'!N825</f>
        <v>0</v>
      </c>
      <c r="O839" s="186"/>
    </row>
    <row r="840" spans="9:15" x14ac:dyDescent="0.25">
      <c r="I840" s="183"/>
      <c r="J840" s="183"/>
      <c r="K840" s="199">
        <v>3210</v>
      </c>
      <c r="L840" s="201">
        <f>'Tablica I.-prihodi'!C435-'POSEBNI DIO-rashodi'!L826</f>
        <v>0</v>
      </c>
      <c r="M840" s="201">
        <f>'Tablica I.-prihodi'!D435-'POSEBNI DIO-rashodi'!M826</f>
        <v>0</v>
      </c>
      <c r="N840" s="201">
        <f>'Tablica I.-prihodi'!E435-'POSEBNI DIO-rashodi'!N826</f>
        <v>0</v>
      </c>
      <c r="O840" s="186"/>
    </row>
    <row r="841" spans="9:15" x14ac:dyDescent="0.25">
      <c r="I841" s="183"/>
      <c r="J841" s="183"/>
      <c r="K841" s="199">
        <v>4910</v>
      </c>
      <c r="L841" s="201">
        <f>'Tablica I.-prihodi'!C436-'POSEBNI DIO-rashodi'!L827</f>
        <v>0</v>
      </c>
      <c r="M841" s="201">
        <f>'Tablica I.-prihodi'!D436-'POSEBNI DIO-rashodi'!M827</f>
        <v>0</v>
      </c>
      <c r="N841" s="201">
        <f>'Tablica I.-prihodi'!E436-'POSEBNI DIO-rashodi'!N827</f>
        <v>0</v>
      </c>
      <c r="O841" s="186"/>
    </row>
    <row r="842" spans="9:15" x14ac:dyDescent="0.25">
      <c r="I842" s="183"/>
      <c r="J842" s="183"/>
      <c r="K842" s="199">
        <v>5410</v>
      </c>
      <c r="L842" s="201">
        <f>'Tablica I.-prihodi'!C437-'POSEBNI DIO-rashodi'!L828</f>
        <v>0</v>
      </c>
      <c r="M842" s="201">
        <f>'Tablica I.-prihodi'!D437-'POSEBNI DIO-rashodi'!M828</f>
        <v>0</v>
      </c>
      <c r="N842" s="201">
        <f>'Tablica I.-prihodi'!E437-'POSEBNI DIO-rashodi'!N828</f>
        <v>0</v>
      </c>
      <c r="O842" s="186"/>
    </row>
    <row r="843" spans="9:15" x14ac:dyDescent="0.25">
      <c r="I843" s="183"/>
      <c r="J843" s="183"/>
      <c r="K843" s="199">
        <v>6210</v>
      </c>
      <c r="L843" s="201">
        <f>'Tablica I.-prihodi'!C438-'POSEBNI DIO-rashodi'!L829</f>
        <v>0</v>
      </c>
      <c r="M843" s="201">
        <f>'Tablica I.-prihodi'!D438-'POSEBNI DIO-rashodi'!M829</f>
        <v>0</v>
      </c>
      <c r="N843" s="201">
        <f>'Tablica I.-prihodi'!E438-'POSEBNI DIO-rashodi'!N829</f>
        <v>0</v>
      </c>
      <c r="O843" s="186"/>
    </row>
    <row r="844" spans="9:15" x14ac:dyDescent="0.25">
      <c r="I844" s="183"/>
      <c r="J844" s="183"/>
      <c r="K844" s="199">
        <v>7210</v>
      </c>
      <c r="L844" s="201">
        <f>'Tablica I.-prihodi'!C439-'POSEBNI DIO-rashodi'!L830</f>
        <v>0</v>
      </c>
      <c r="M844" s="201">
        <f>'Tablica I.-prihodi'!D439-'POSEBNI DIO-rashodi'!M830</f>
        <v>0</v>
      </c>
      <c r="N844" s="201">
        <f>'Tablica I.-prihodi'!E439-'POSEBNI DIO-rashodi'!N830</f>
        <v>0</v>
      </c>
      <c r="O844" s="186"/>
    </row>
    <row r="845" spans="9:15" x14ac:dyDescent="0.25">
      <c r="I845" s="183"/>
      <c r="J845" s="183"/>
      <c r="K845" s="199">
        <v>8210</v>
      </c>
      <c r="L845" s="201">
        <f>'Tablica I.-prihodi'!C440-'POSEBNI DIO-rashodi'!L831</f>
        <v>0</v>
      </c>
      <c r="M845" s="201">
        <f>'Tablica I.-prihodi'!D440-'POSEBNI DIO-rashodi'!M831</f>
        <v>0</v>
      </c>
      <c r="N845" s="201">
        <f>'Tablica I.-prihodi'!E440-'POSEBNI DIO-rashodi'!N831</f>
        <v>0</v>
      </c>
      <c r="O845" s="186"/>
    </row>
    <row r="846" spans="9:15" x14ac:dyDescent="0.25">
      <c r="I846" s="183"/>
      <c r="J846" s="183"/>
      <c r="K846" s="190"/>
      <c r="L846" s="191"/>
      <c r="M846" s="191"/>
      <c r="N846" s="191"/>
      <c r="O846" s="186"/>
    </row>
  </sheetData>
  <sheetProtection sheet="1" objects="1" scenarios="1"/>
  <conditionalFormatting sqref="I1 I809:I823 I825:I837 I839:I1048576">
    <cfRule type="cellIs" dxfId="258" priority="575" operator="equal">
      <formula>9999</formula>
    </cfRule>
  </conditionalFormatting>
  <conditionalFormatting sqref="H2 H809:H823 H633:H641 H825:H837 H839:H1048576">
    <cfRule type="cellIs" dxfId="257" priority="574" operator="between">
      <formula>3100</formula>
      <formula>5999</formula>
    </cfRule>
  </conditionalFormatting>
  <conditionalFormatting sqref="O832:O837 O1:O2 O809:O819 O115:O151 O624:O734 O448:O489 O491:O508 O513:O516 O529:O531 O370:O399 O347:O358 O520 O593:O596 O533:O540 O280:O330 O430:O438 O440:O446 O522:O526 O181:O184 O187:O276 O278 O333:O344 O362:O368 O401:O428 O542:O590 O599:O622 O747:O781 O801:O807 O839:O1048576 O155:O179">
    <cfRule type="cellIs" dxfId="256" priority="282" operator="equal">
      <formula>8210</formula>
    </cfRule>
    <cfRule type="cellIs" dxfId="255" priority="283" operator="equal">
      <formula>6210</formula>
    </cfRule>
    <cfRule type="cellIs" dxfId="254" priority="284" operator="equal">
      <formula>5410</formula>
    </cfRule>
    <cfRule type="cellIs" dxfId="253" priority="285" operator="equal">
      <formula>4910</formula>
    </cfRule>
  </conditionalFormatting>
  <conditionalFormatting sqref="I808">
    <cfRule type="cellIs" dxfId="252" priority="281" operator="equal">
      <formula>9999</formula>
    </cfRule>
  </conditionalFormatting>
  <conditionalFormatting sqref="H473:H489 H508 H537:H540 H427:H428 H569:H590 H643:H734 H3:H16 H31:H35 H37:H73 H109:H113 H115:H151 H448:H471 H491:H506 H513:H516 H529:H531 H370:H399 H347:H358 H520 H593:H596 H533:H535 H280:H330 H430:H438 H440:H446 H522:H526 H181:H184 H187:H276 H278 H333:H344 H362:H368 H401:H425 H542:H567 H599:H622 H747:H781 H801:H808 H77:H96 H155:H179">
    <cfRule type="cellIs" dxfId="251" priority="280" operator="between">
      <formula>3100</formula>
      <formula>5999</formula>
    </cfRule>
  </conditionalFormatting>
  <conditionalFormatting sqref="H472">
    <cfRule type="cellIs" dxfId="250" priority="279" operator="between">
      <formula>3100</formula>
      <formula>5999</formula>
    </cfRule>
  </conditionalFormatting>
  <conditionalFormatting sqref="H507">
    <cfRule type="cellIs" dxfId="249" priority="278" operator="between">
      <formula>3100</formula>
      <formula>5999</formula>
    </cfRule>
  </conditionalFormatting>
  <conditionalFormatting sqref="H642">
    <cfRule type="cellIs" dxfId="248" priority="277" operator="between">
      <formula>3100</formula>
      <formula>5999</formula>
    </cfRule>
  </conditionalFormatting>
  <conditionalFormatting sqref="H536">
    <cfRule type="cellIs" dxfId="247" priority="276" operator="between">
      <formula>3100</formula>
      <formula>5999</formula>
    </cfRule>
  </conditionalFormatting>
  <conditionalFormatting sqref="H426">
    <cfRule type="cellIs" dxfId="246" priority="275" operator="between">
      <formula>3100</formula>
      <formula>5999</formula>
    </cfRule>
  </conditionalFormatting>
  <conditionalFormatting sqref="H568">
    <cfRule type="cellIs" dxfId="245" priority="274" operator="between">
      <formula>3100</formula>
      <formula>5999</formula>
    </cfRule>
  </conditionalFormatting>
  <conditionalFormatting sqref="H17:H30">
    <cfRule type="cellIs" dxfId="244" priority="269" operator="between">
      <formula>3100</formula>
      <formula>5999</formula>
    </cfRule>
  </conditionalFormatting>
  <conditionalFormatting sqref="I17:I30">
    <cfRule type="cellIs" dxfId="243" priority="268" operator="equal">
      <formula>"x"</formula>
    </cfRule>
  </conditionalFormatting>
  <conditionalFormatting sqref="H36">
    <cfRule type="cellIs" dxfId="242" priority="263" operator="between">
      <formula>3100</formula>
      <formula>5999</formula>
    </cfRule>
  </conditionalFormatting>
  <conditionalFormatting sqref="I36">
    <cfRule type="cellIs" dxfId="241" priority="262" operator="equal">
      <formula>"x"</formula>
    </cfRule>
  </conditionalFormatting>
  <conditionalFormatting sqref="H108">
    <cfRule type="cellIs" dxfId="240" priority="259" operator="between">
      <formula>3100</formula>
      <formula>5999</formula>
    </cfRule>
  </conditionalFormatting>
  <conditionalFormatting sqref="H97:H107">
    <cfRule type="cellIs" dxfId="239" priority="261" operator="between">
      <formula>3100</formula>
      <formula>5999</formula>
    </cfRule>
  </conditionalFormatting>
  <conditionalFormatting sqref="I97:I107">
    <cfRule type="cellIs" dxfId="238" priority="260" operator="equal">
      <formula>"x"</formula>
    </cfRule>
  </conditionalFormatting>
  <conditionalFormatting sqref="H114">
    <cfRule type="cellIs" dxfId="237" priority="250" operator="between">
      <formula>3100</formula>
      <formula>5999</formula>
    </cfRule>
  </conditionalFormatting>
  <conditionalFormatting sqref="I114">
    <cfRule type="cellIs" dxfId="236" priority="249" operator="equal">
      <formula>"x"</formula>
    </cfRule>
  </conditionalFormatting>
  <conditionalFormatting sqref="O3:O16 O31:O35 O37:O73 O109:O113 O77:O96">
    <cfRule type="cellIs" dxfId="235" priority="245" operator="equal">
      <formula>8210</formula>
    </cfRule>
    <cfRule type="cellIs" dxfId="234" priority="246" operator="equal">
      <formula>6210</formula>
    </cfRule>
    <cfRule type="cellIs" dxfId="233" priority="247" operator="equal">
      <formula>5410</formula>
    </cfRule>
    <cfRule type="cellIs" dxfId="232" priority="248" operator="equal">
      <formula>4910</formula>
    </cfRule>
  </conditionalFormatting>
  <conditionalFormatting sqref="O36">
    <cfRule type="cellIs" dxfId="231" priority="241" operator="equal">
      <formula>8210</formula>
    </cfRule>
    <cfRule type="cellIs" dxfId="230" priority="242" operator="equal">
      <formula>6210</formula>
    </cfRule>
    <cfRule type="cellIs" dxfId="229" priority="243" operator="equal">
      <formula>5410</formula>
    </cfRule>
    <cfRule type="cellIs" dxfId="228" priority="244" operator="equal">
      <formula>4910</formula>
    </cfRule>
  </conditionalFormatting>
  <conditionalFormatting sqref="O108">
    <cfRule type="cellIs" dxfId="227" priority="237" operator="equal">
      <formula>8210</formula>
    </cfRule>
    <cfRule type="cellIs" dxfId="226" priority="238" operator="equal">
      <formula>6210</formula>
    </cfRule>
    <cfRule type="cellIs" dxfId="225" priority="239" operator="equal">
      <formula>5410</formula>
    </cfRule>
    <cfRule type="cellIs" dxfId="224" priority="240" operator="equal">
      <formula>4910</formula>
    </cfRule>
  </conditionalFormatting>
  <conditionalFormatting sqref="O114">
    <cfRule type="cellIs" dxfId="223" priority="233" operator="equal">
      <formula>8210</formula>
    </cfRule>
    <cfRule type="cellIs" dxfId="222" priority="234" operator="equal">
      <formula>6210</formula>
    </cfRule>
    <cfRule type="cellIs" dxfId="221" priority="235" operator="equal">
      <formula>5410</formula>
    </cfRule>
    <cfRule type="cellIs" dxfId="220" priority="236" operator="equal">
      <formula>4910</formula>
    </cfRule>
  </conditionalFormatting>
  <conditionalFormatting sqref="H624:H632">
    <cfRule type="cellIs" dxfId="219" priority="232" operator="between">
      <formula>3100</formula>
      <formula>5999</formula>
    </cfRule>
  </conditionalFormatting>
  <conditionalFormatting sqref="I624:I632">
    <cfRule type="cellIs" dxfId="218" priority="231" operator="equal">
      <formula>"x"</formula>
    </cfRule>
  </conditionalFormatting>
  <conditionalFormatting sqref="H623">
    <cfRule type="cellIs" dxfId="217" priority="230" operator="between">
      <formula>3100</formula>
      <formula>5999</formula>
    </cfRule>
  </conditionalFormatting>
  <conditionalFormatting sqref="O623">
    <cfRule type="cellIs" dxfId="216" priority="226" operator="equal">
      <formula>8210</formula>
    </cfRule>
    <cfRule type="cellIs" dxfId="215" priority="227" operator="equal">
      <formula>6210</formula>
    </cfRule>
    <cfRule type="cellIs" dxfId="214" priority="228" operator="equal">
      <formula>5410</formula>
    </cfRule>
    <cfRule type="cellIs" dxfId="213" priority="229" operator="equal">
      <formula>4910</formula>
    </cfRule>
  </conditionalFormatting>
  <conditionalFormatting sqref="O447">
    <cfRule type="cellIs" dxfId="212" priority="222" operator="equal">
      <formula>8210</formula>
    </cfRule>
    <cfRule type="cellIs" dxfId="211" priority="223" operator="equal">
      <formula>6210</formula>
    </cfRule>
    <cfRule type="cellIs" dxfId="210" priority="224" operator="equal">
      <formula>5410</formula>
    </cfRule>
    <cfRule type="cellIs" dxfId="209" priority="225" operator="equal">
      <formula>4910</formula>
    </cfRule>
  </conditionalFormatting>
  <conditionalFormatting sqref="H447">
    <cfRule type="cellIs" dxfId="208" priority="221" operator="between">
      <formula>3100</formula>
      <formula>5999</formula>
    </cfRule>
  </conditionalFormatting>
  <conditionalFormatting sqref="O490">
    <cfRule type="cellIs" dxfId="207" priority="217" operator="equal">
      <formula>8210</formula>
    </cfRule>
    <cfRule type="cellIs" dxfId="206" priority="218" operator="equal">
      <formula>6210</formula>
    </cfRule>
    <cfRule type="cellIs" dxfId="205" priority="219" operator="equal">
      <formula>5410</formula>
    </cfRule>
    <cfRule type="cellIs" dxfId="204" priority="220" operator="equal">
      <formula>4910</formula>
    </cfRule>
  </conditionalFormatting>
  <conditionalFormatting sqref="H490">
    <cfRule type="cellIs" dxfId="203" priority="216" operator="between">
      <formula>3100</formula>
      <formula>5999</formula>
    </cfRule>
  </conditionalFormatting>
  <conditionalFormatting sqref="O509">
    <cfRule type="cellIs" dxfId="202" priority="212" operator="equal">
      <formula>8210</formula>
    </cfRule>
    <cfRule type="cellIs" dxfId="201" priority="213" operator="equal">
      <formula>6210</formula>
    </cfRule>
    <cfRule type="cellIs" dxfId="200" priority="214" operator="equal">
      <formula>5410</formula>
    </cfRule>
    <cfRule type="cellIs" dxfId="199" priority="215" operator="equal">
      <formula>4910</formula>
    </cfRule>
  </conditionalFormatting>
  <conditionalFormatting sqref="H509">
    <cfRule type="cellIs" dxfId="198" priority="211" operator="between">
      <formula>3100</formula>
      <formula>5999</formula>
    </cfRule>
  </conditionalFormatting>
  <conditionalFormatting sqref="O528">
    <cfRule type="cellIs" dxfId="197" priority="207" operator="equal">
      <formula>8210</formula>
    </cfRule>
    <cfRule type="cellIs" dxfId="196" priority="208" operator="equal">
      <formula>6210</formula>
    </cfRule>
    <cfRule type="cellIs" dxfId="195" priority="209" operator="equal">
      <formula>5410</formula>
    </cfRule>
    <cfRule type="cellIs" dxfId="194" priority="210" operator="equal">
      <formula>4910</formula>
    </cfRule>
  </conditionalFormatting>
  <conditionalFormatting sqref="H528">
    <cfRule type="cellIs" dxfId="193" priority="206" operator="between">
      <formula>3100</formula>
      <formula>5999</formula>
    </cfRule>
  </conditionalFormatting>
  <conditionalFormatting sqref="O369">
    <cfRule type="cellIs" dxfId="192" priority="202" operator="equal">
      <formula>8210</formula>
    </cfRule>
    <cfRule type="cellIs" dxfId="191" priority="203" operator="equal">
      <formula>6210</formula>
    </cfRule>
    <cfRule type="cellIs" dxfId="190" priority="204" operator="equal">
      <formula>5410</formula>
    </cfRule>
    <cfRule type="cellIs" dxfId="189" priority="205" operator="equal">
      <formula>4910</formula>
    </cfRule>
  </conditionalFormatting>
  <conditionalFormatting sqref="H369">
    <cfRule type="cellIs" dxfId="188" priority="201" operator="between">
      <formula>3100</formula>
      <formula>5999</formula>
    </cfRule>
  </conditionalFormatting>
  <conditionalFormatting sqref="O346">
    <cfRule type="cellIs" dxfId="187" priority="197" operator="equal">
      <formula>8210</formula>
    </cfRule>
    <cfRule type="cellIs" dxfId="186" priority="198" operator="equal">
      <formula>6210</formula>
    </cfRule>
    <cfRule type="cellIs" dxfId="185" priority="199" operator="equal">
      <formula>5410</formula>
    </cfRule>
    <cfRule type="cellIs" dxfId="184" priority="200" operator="equal">
      <formula>4910</formula>
    </cfRule>
  </conditionalFormatting>
  <conditionalFormatting sqref="H346">
    <cfRule type="cellIs" dxfId="183" priority="196" operator="between">
      <formula>3100</formula>
      <formula>5999</formula>
    </cfRule>
  </conditionalFormatting>
  <conditionalFormatting sqref="O345">
    <cfRule type="cellIs" dxfId="182" priority="192" operator="equal">
      <formula>8210</formula>
    </cfRule>
    <cfRule type="cellIs" dxfId="181" priority="193" operator="equal">
      <formula>6210</formula>
    </cfRule>
    <cfRule type="cellIs" dxfId="180" priority="194" operator="equal">
      <formula>5410</formula>
    </cfRule>
    <cfRule type="cellIs" dxfId="179" priority="195" operator="equal">
      <formula>4910</formula>
    </cfRule>
  </conditionalFormatting>
  <conditionalFormatting sqref="H345">
    <cfRule type="cellIs" dxfId="178" priority="191" operator="between">
      <formula>3100</formula>
      <formula>5999</formula>
    </cfRule>
  </conditionalFormatting>
  <conditionalFormatting sqref="O510:O512">
    <cfRule type="cellIs" dxfId="177" priority="187" operator="equal">
      <formula>8210</formula>
    </cfRule>
    <cfRule type="cellIs" dxfId="176" priority="188" operator="equal">
      <formula>6210</formula>
    </cfRule>
    <cfRule type="cellIs" dxfId="175" priority="189" operator="equal">
      <formula>5410</formula>
    </cfRule>
    <cfRule type="cellIs" dxfId="174" priority="190" operator="equal">
      <formula>4910</formula>
    </cfRule>
  </conditionalFormatting>
  <conditionalFormatting sqref="H510:H511">
    <cfRule type="cellIs" dxfId="173" priority="185" operator="between">
      <formula>3100</formula>
      <formula>5999</formula>
    </cfRule>
  </conditionalFormatting>
  <conditionalFormatting sqref="I510:I511">
    <cfRule type="cellIs" dxfId="172" priority="184" operator="equal">
      <formula>"x"</formula>
    </cfRule>
  </conditionalFormatting>
  <conditionalFormatting sqref="H512">
    <cfRule type="cellIs" dxfId="171" priority="183" operator="between">
      <formula>3100</formula>
      <formula>5999</formula>
    </cfRule>
  </conditionalFormatting>
  <conditionalFormatting sqref="I512">
    <cfRule type="cellIs" dxfId="170" priority="182" operator="equal">
      <formula>"x"</formula>
    </cfRule>
  </conditionalFormatting>
  <conditionalFormatting sqref="O517:O518">
    <cfRule type="cellIs" dxfId="169" priority="178" operator="equal">
      <formula>8210</formula>
    </cfRule>
    <cfRule type="cellIs" dxfId="168" priority="179" operator="equal">
      <formula>6210</formula>
    </cfRule>
    <cfRule type="cellIs" dxfId="167" priority="180" operator="equal">
      <formula>5410</formula>
    </cfRule>
    <cfRule type="cellIs" dxfId="166" priority="181" operator="equal">
      <formula>4910</formula>
    </cfRule>
  </conditionalFormatting>
  <conditionalFormatting sqref="H517">
    <cfRule type="cellIs" dxfId="165" priority="173" operator="between">
      <formula>3100</formula>
      <formula>5999</formula>
    </cfRule>
  </conditionalFormatting>
  <conditionalFormatting sqref="I517">
    <cfRule type="cellIs" dxfId="164" priority="172" operator="equal">
      <formula>"x"</formula>
    </cfRule>
  </conditionalFormatting>
  <conditionalFormatting sqref="H518">
    <cfRule type="cellIs" dxfId="163" priority="171" operator="between">
      <formula>3100</formula>
      <formula>5999</formula>
    </cfRule>
  </conditionalFormatting>
  <conditionalFormatting sqref="I518">
    <cfRule type="cellIs" dxfId="162" priority="170" operator="equal">
      <formula>"x"</formula>
    </cfRule>
  </conditionalFormatting>
  <conditionalFormatting sqref="H591">
    <cfRule type="cellIs" dxfId="161" priority="161" operator="between">
      <formula>3100</formula>
      <formula>5999</formula>
    </cfRule>
  </conditionalFormatting>
  <conditionalFormatting sqref="I591">
    <cfRule type="cellIs" dxfId="160" priority="160" operator="equal">
      <formula>"x"</formula>
    </cfRule>
  </conditionalFormatting>
  <conditionalFormatting sqref="H592">
    <cfRule type="cellIs" dxfId="159" priority="159" operator="between">
      <formula>3100</formula>
      <formula>5999</formula>
    </cfRule>
  </conditionalFormatting>
  <conditionalFormatting sqref="I592">
    <cfRule type="cellIs" dxfId="158" priority="158" operator="equal">
      <formula>"x"</formula>
    </cfRule>
  </conditionalFormatting>
  <conditionalFormatting sqref="O591:O592">
    <cfRule type="cellIs" dxfId="157" priority="166" operator="equal">
      <formula>8210</formula>
    </cfRule>
    <cfRule type="cellIs" dxfId="156" priority="167" operator="equal">
      <formula>6210</formula>
    </cfRule>
    <cfRule type="cellIs" dxfId="155" priority="168" operator="equal">
      <formula>5410</formula>
    </cfRule>
    <cfRule type="cellIs" dxfId="154" priority="169" operator="equal">
      <formula>4910</formula>
    </cfRule>
  </conditionalFormatting>
  <conditionalFormatting sqref="H519">
    <cfRule type="cellIs" dxfId="153" priority="153" operator="between">
      <formula>3100</formula>
      <formula>5999</formula>
    </cfRule>
  </conditionalFormatting>
  <conditionalFormatting sqref="I519">
    <cfRule type="cellIs" dxfId="152" priority="152" operator="equal">
      <formula>"x"</formula>
    </cfRule>
  </conditionalFormatting>
  <conditionalFormatting sqref="O519">
    <cfRule type="cellIs" dxfId="151" priority="154" operator="equal">
      <formula>8210</formula>
    </cfRule>
    <cfRule type="cellIs" dxfId="150" priority="155" operator="equal">
      <formula>6210</formula>
    </cfRule>
    <cfRule type="cellIs" dxfId="149" priority="156" operator="equal">
      <formula>5410</formula>
    </cfRule>
    <cfRule type="cellIs" dxfId="148" priority="157" operator="equal">
      <formula>4910</formula>
    </cfRule>
  </conditionalFormatting>
  <conditionalFormatting sqref="H532">
    <cfRule type="cellIs" dxfId="147" priority="147" operator="between">
      <formula>3100</formula>
      <formula>5999</formula>
    </cfRule>
  </conditionalFormatting>
  <conditionalFormatting sqref="I532">
    <cfRule type="cellIs" dxfId="146" priority="146" operator="equal">
      <formula>"x"</formula>
    </cfRule>
  </conditionalFormatting>
  <conditionalFormatting sqref="O532">
    <cfRule type="cellIs" dxfId="145" priority="148" operator="equal">
      <formula>8210</formula>
    </cfRule>
    <cfRule type="cellIs" dxfId="144" priority="149" operator="equal">
      <formula>6210</formula>
    </cfRule>
    <cfRule type="cellIs" dxfId="143" priority="150" operator="equal">
      <formula>5410</formula>
    </cfRule>
    <cfRule type="cellIs" dxfId="142" priority="151" operator="equal">
      <formula>4910</formula>
    </cfRule>
  </conditionalFormatting>
  <conditionalFormatting sqref="O279">
    <cfRule type="cellIs" dxfId="141" priority="142" operator="equal">
      <formula>8210</formula>
    </cfRule>
    <cfRule type="cellIs" dxfId="140" priority="143" operator="equal">
      <formula>6210</formula>
    </cfRule>
    <cfRule type="cellIs" dxfId="139" priority="144" operator="equal">
      <formula>5410</formula>
    </cfRule>
    <cfRule type="cellIs" dxfId="138" priority="145" operator="equal">
      <formula>4910</formula>
    </cfRule>
  </conditionalFormatting>
  <conditionalFormatting sqref="H279">
    <cfRule type="cellIs" dxfId="137" priority="141" operator="between">
      <formula>3100</formula>
      <formula>5999</formula>
    </cfRule>
  </conditionalFormatting>
  <conditionalFormatting sqref="O429">
    <cfRule type="cellIs" dxfId="136" priority="137" operator="equal">
      <formula>8210</formula>
    </cfRule>
    <cfRule type="cellIs" dxfId="135" priority="138" operator="equal">
      <formula>6210</formula>
    </cfRule>
    <cfRule type="cellIs" dxfId="134" priority="139" operator="equal">
      <formula>5410</formula>
    </cfRule>
    <cfRule type="cellIs" dxfId="133" priority="140" operator="equal">
      <formula>4910</formula>
    </cfRule>
  </conditionalFormatting>
  <conditionalFormatting sqref="H429">
    <cfRule type="cellIs" dxfId="132" priority="136" operator="between">
      <formula>3100</formula>
      <formula>5999</formula>
    </cfRule>
  </conditionalFormatting>
  <conditionalFormatting sqref="O439">
    <cfRule type="cellIs" dxfId="131" priority="132" operator="equal">
      <formula>8210</formula>
    </cfRule>
    <cfRule type="cellIs" dxfId="130" priority="133" operator="equal">
      <formula>6210</formula>
    </cfRule>
    <cfRule type="cellIs" dxfId="129" priority="134" operator="equal">
      <formula>5410</formula>
    </cfRule>
    <cfRule type="cellIs" dxfId="128" priority="135" operator="equal">
      <formula>4910</formula>
    </cfRule>
  </conditionalFormatting>
  <conditionalFormatting sqref="H439">
    <cfRule type="cellIs" dxfId="127" priority="131" operator="between">
      <formula>3100</formula>
      <formula>5999</formula>
    </cfRule>
  </conditionalFormatting>
  <conditionalFormatting sqref="O521">
    <cfRule type="cellIs" dxfId="126" priority="127" operator="equal">
      <formula>8210</formula>
    </cfRule>
    <cfRule type="cellIs" dxfId="125" priority="128" operator="equal">
      <formula>6210</formula>
    </cfRule>
    <cfRule type="cellIs" dxfId="124" priority="129" operator="equal">
      <formula>5410</formula>
    </cfRule>
    <cfRule type="cellIs" dxfId="123" priority="130" operator="equal">
      <formula>4910</formula>
    </cfRule>
  </conditionalFormatting>
  <conditionalFormatting sqref="H521">
    <cfRule type="cellIs" dxfId="122" priority="126" operator="between">
      <formula>3100</formula>
      <formula>5999</formula>
    </cfRule>
  </conditionalFormatting>
  <conditionalFormatting sqref="O180">
    <cfRule type="cellIs" dxfId="121" priority="122" operator="equal">
      <formula>8210</formula>
    </cfRule>
    <cfRule type="cellIs" dxfId="120" priority="123" operator="equal">
      <formula>6210</formula>
    </cfRule>
    <cfRule type="cellIs" dxfId="119" priority="124" operator="equal">
      <formula>5410</formula>
    </cfRule>
    <cfRule type="cellIs" dxfId="118" priority="125" operator="equal">
      <formula>4910</formula>
    </cfRule>
  </conditionalFormatting>
  <conditionalFormatting sqref="H180">
    <cfRule type="cellIs" dxfId="117" priority="121" operator="between">
      <formula>3100</formula>
      <formula>5999</formula>
    </cfRule>
  </conditionalFormatting>
  <conditionalFormatting sqref="O185">
    <cfRule type="cellIs" dxfId="116" priority="117" operator="equal">
      <formula>8210</formula>
    </cfRule>
    <cfRule type="cellIs" dxfId="115" priority="118" operator="equal">
      <formula>6210</formula>
    </cfRule>
    <cfRule type="cellIs" dxfId="114" priority="119" operator="equal">
      <formula>5410</formula>
    </cfRule>
    <cfRule type="cellIs" dxfId="113" priority="120" operator="equal">
      <formula>4910</formula>
    </cfRule>
  </conditionalFormatting>
  <conditionalFormatting sqref="H185">
    <cfRule type="cellIs" dxfId="112" priority="116" operator="between">
      <formula>3100</formula>
      <formula>5999</formula>
    </cfRule>
  </conditionalFormatting>
  <conditionalFormatting sqref="O186">
    <cfRule type="cellIs" dxfId="111" priority="112" operator="equal">
      <formula>8210</formula>
    </cfRule>
    <cfRule type="cellIs" dxfId="110" priority="113" operator="equal">
      <formula>6210</formula>
    </cfRule>
    <cfRule type="cellIs" dxfId="109" priority="114" operator="equal">
      <formula>5410</formula>
    </cfRule>
    <cfRule type="cellIs" dxfId="108" priority="115" operator="equal">
      <formula>4910</formula>
    </cfRule>
  </conditionalFormatting>
  <conditionalFormatting sqref="H186">
    <cfRule type="cellIs" dxfId="107" priority="111" operator="between">
      <formula>3100</formula>
      <formula>5999</formula>
    </cfRule>
  </conditionalFormatting>
  <conditionalFormatting sqref="O277">
    <cfRule type="cellIs" dxfId="106" priority="107" operator="equal">
      <formula>8210</formula>
    </cfRule>
    <cfRule type="cellIs" dxfId="105" priority="108" operator="equal">
      <formula>6210</formula>
    </cfRule>
    <cfRule type="cellIs" dxfId="104" priority="109" operator="equal">
      <formula>5410</formula>
    </cfRule>
    <cfRule type="cellIs" dxfId="103" priority="110" operator="equal">
      <formula>4910</formula>
    </cfRule>
  </conditionalFormatting>
  <conditionalFormatting sqref="H277">
    <cfRule type="cellIs" dxfId="102" priority="106" operator="between">
      <formula>3100</formula>
      <formula>5999</formula>
    </cfRule>
  </conditionalFormatting>
  <conditionalFormatting sqref="O331:O332">
    <cfRule type="cellIs" dxfId="101" priority="102" operator="equal">
      <formula>8210</formula>
    </cfRule>
    <cfRule type="cellIs" dxfId="100" priority="103" operator="equal">
      <formula>6210</formula>
    </cfRule>
    <cfRule type="cellIs" dxfId="99" priority="104" operator="equal">
      <formula>5410</formula>
    </cfRule>
    <cfRule type="cellIs" dxfId="98" priority="105" operator="equal">
      <formula>4910</formula>
    </cfRule>
  </conditionalFormatting>
  <conditionalFormatting sqref="H331:H332">
    <cfRule type="cellIs" dxfId="97" priority="101" operator="between">
      <formula>3100</formula>
      <formula>5999</formula>
    </cfRule>
  </conditionalFormatting>
  <conditionalFormatting sqref="O359:O361">
    <cfRule type="cellIs" dxfId="96" priority="97" operator="equal">
      <formula>8210</formula>
    </cfRule>
    <cfRule type="cellIs" dxfId="95" priority="98" operator="equal">
      <formula>6210</formula>
    </cfRule>
    <cfRule type="cellIs" dxfId="94" priority="99" operator="equal">
      <formula>5410</formula>
    </cfRule>
    <cfRule type="cellIs" dxfId="93" priority="100" operator="equal">
      <formula>4910</formula>
    </cfRule>
  </conditionalFormatting>
  <conditionalFormatting sqref="H359:H361">
    <cfRule type="cellIs" dxfId="92" priority="96" operator="between">
      <formula>3100</formula>
      <formula>5999</formula>
    </cfRule>
  </conditionalFormatting>
  <conditionalFormatting sqref="O400">
    <cfRule type="cellIs" dxfId="91" priority="92" operator="equal">
      <formula>8210</formula>
    </cfRule>
    <cfRule type="cellIs" dxfId="90" priority="93" operator="equal">
      <formula>6210</formula>
    </cfRule>
    <cfRule type="cellIs" dxfId="89" priority="94" operator="equal">
      <formula>5410</formula>
    </cfRule>
    <cfRule type="cellIs" dxfId="88" priority="95" operator="equal">
      <formula>4910</formula>
    </cfRule>
  </conditionalFormatting>
  <conditionalFormatting sqref="H400">
    <cfRule type="cellIs" dxfId="87" priority="91" operator="between">
      <formula>3100</formula>
      <formula>5999</formula>
    </cfRule>
  </conditionalFormatting>
  <conditionalFormatting sqref="O527">
    <cfRule type="cellIs" dxfId="86" priority="87" operator="equal">
      <formula>8210</formula>
    </cfRule>
    <cfRule type="cellIs" dxfId="85" priority="88" operator="equal">
      <formula>6210</formula>
    </cfRule>
    <cfRule type="cellIs" dxfId="84" priority="89" operator="equal">
      <formula>5410</formula>
    </cfRule>
    <cfRule type="cellIs" dxfId="83" priority="90" operator="equal">
      <formula>4910</formula>
    </cfRule>
  </conditionalFormatting>
  <conditionalFormatting sqref="H527">
    <cfRule type="cellIs" dxfId="82" priority="86" operator="between">
      <formula>3100</formula>
      <formula>5999</formula>
    </cfRule>
  </conditionalFormatting>
  <conditionalFormatting sqref="O541">
    <cfRule type="cellIs" dxfId="81" priority="82" operator="equal">
      <formula>8210</formula>
    </cfRule>
    <cfRule type="cellIs" dxfId="80" priority="83" operator="equal">
      <formula>6210</formula>
    </cfRule>
    <cfRule type="cellIs" dxfId="79" priority="84" operator="equal">
      <formula>5410</formula>
    </cfRule>
    <cfRule type="cellIs" dxfId="78" priority="85" operator="equal">
      <formula>4910</formula>
    </cfRule>
  </conditionalFormatting>
  <conditionalFormatting sqref="H541">
    <cfRule type="cellIs" dxfId="77" priority="81" operator="between">
      <formula>3100</formula>
      <formula>5999</formula>
    </cfRule>
  </conditionalFormatting>
  <conditionalFormatting sqref="O597:O598">
    <cfRule type="cellIs" dxfId="76" priority="77" operator="equal">
      <formula>8210</formula>
    </cfRule>
    <cfRule type="cellIs" dxfId="75" priority="78" operator="equal">
      <formula>6210</formula>
    </cfRule>
    <cfRule type="cellIs" dxfId="74" priority="79" operator="equal">
      <formula>5410</formula>
    </cfRule>
    <cfRule type="cellIs" dxfId="73" priority="80" operator="equal">
      <formula>4910</formula>
    </cfRule>
  </conditionalFormatting>
  <conditionalFormatting sqref="H597:H598">
    <cfRule type="cellIs" dxfId="72" priority="76" operator="between">
      <formula>3100</formula>
      <formula>5999</formula>
    </cfRule>
  </conditionalFormatting>
  <conditionalFormatting sqref="O735:O738 O746">
    <cfRule type="cellIs" dxfId="71" priority="72" operator="equal">
      <formula>8210</formula>
    </cfRule>
    <cfRule type="cellIs" dxfId="70" priority="73" operator="equal">
      <formula>6210</formula>
    </cfRule>
    <cfRule type="cellIs" dxfId="69" priority="74" operator="equal">
      <formula>5410</formula>
    </cfRule>
    <cfRule type="cellIs" dxfId="68" priority="75" operator="equal">
      <formula>4910</formula>
    </cfRule>
  </conditionalFormatting>
  <conditionalFormatting sqref="H735:H740 H746">
    <cfRule type="cellIs" dxfId="67" priority="71" operator="between">
      <formula>3100</formula>
      <formula>5999</formula>
    </cfRule>
  </conditionalFormatting>
  <conditionalFormatting sqref="O739:O740">
    <cfRule type="cellIs" dxfId="66" priority="67" operator="equal">
      <formula>8210</formula>
    </cfRule>
    <cfRule type="cellIs" dxfId="65" priority="68" operator="equal">
      <formula>6210</formula>
    </cfRule>
    <cfRule type="cellIs" dxfId="64" priority="69" operator="equal">
      <formula>5410</formula>
    </cfRule>
    <cfRule type="cellIs" dxfId="63" priority="70" operator="equal">
      <formula>4910</formula>
    </cfRule>
  </conditionalFormatting>
  <conditionalFormatting sqref="O782:O786 O789:O790">
    <cfRule type="cellIs" dxfId="62" priority="63" operator="equal">
      <formula>8210</formula>
    </cfRule>
    <cfRule type="cellIs" dxfId="61" priority="64" operator="equal">
      <formula>6210</formula>
    </cfRule>
    <cfRule type="cellIs" dxfId="60" priority="65" operator="equal">
      <formula>5410</formula>
    </cfRule>
    <cfRule type="cellIs" dxfId="59" priority="66" operator="equal">
      <formula>4910</formula>
    </cfRule>
  </conditionalFormatting>
  <conditionalFormatting sqref="O787:O788">
    <cfRule type="cellIs" dxfId="58" priority="57" operator="equal">
      <formula>8210</formula>
    </cfRule>
    <cfRule type="cellIs" dxfId="57" priority="58" operator="equal">
      <formula>6210</formula>
    </cfRule>
    <cfRule type="cellIs" dxfId="56" priority="59" operator="equal">
      <formula>5410</formula>
    </cfRule>
    <cfRule type="cellIs" dxfId="55" priority="60" operator="equal">
      <formula>4910</formula>
    </cfRule>
  </conditionalFormatting>
  <conditionalFormatting sqref="H787:H788">
    <cfRule type="cellIs" dxfId="54" priority="50" operator="between">
      <formula>3100</formula>
      <formula>5999</formula>
    </cfRule>
  </conditionalFormatting>
  <conditionalFormatting sqref="I782">
    <cfRule type="cellIs" dxfId="53" priority="51" operator="equal">
      <formula>"x"</formula>
    </cfRule>
    <cfRule type="cellIs" dxfId="52" priority="52" operator="greaterThan">
      <formula>1753</formula>
    </cfRule>
  </conditionalFormatting>
  <conditionalFormatting sqref="H783:H786 H789:H790">
    <cfRule type="cellIs" dxfId="51" priority="55" operator="between">
      <formula>3100</formula>
      <formula>5999</formula>
    </cfRule>
  </conditionalFormatting>
  <conditionalFormatting sqref="H782">
    <cfRule type="cellIs" dxfId="50" priority="54" operator="between">
      <formula>3100</formula>
      <formula>5999</formula>
    </cfRule>
  </conditionalFormatting>
  <conditionalFormatting sqref="I782">
    <cfRule type="cellIs" dxfId="49" priority="53" operator="equal">
      <formula>"x"</formula>
    </cfRule>
  </conditionalFormatting>
  <conditionalFormatting sqref="H794:H795">
    <cfRule type="cellIs" dxfId="48" priority="38" operator="between">
      <formula>3100</formula>
      <formula>5999</formula>
    </cfRule>
  </conditionalFormatting>
  <conditionalFormatting sqref="O791:O793 O797 O799">
    <cfRule type="cellIs" dxfId="47" priority="46" operator="equal">
      <formula>8210</formula>
    </cfRule>
    <cfRule type="cellIs" dxfId="46" priority="47" operator="equal">
      <formula>6210</formula>
    </cfRule>
    <cfRule type="cellIs" dxfId="45" priority="48" operator="equal">
      <formula>5410</formula>
    </cfRule>
    <cfRule type="cellIs" dxfId="44" priority="49" operator="equal">
      <formula>4910</formula>
    </cfRule>
  </conditionalFormatting>
  <conditionalFormatting sqref="I800">
    <cfRule type="cellIs" dxfId="43" priority="45" operator="equal">
      <formula>9999</formula>
    </cfRule>
  </conditionalFormatting>
  <conditionalFormatting sqref="H800">
    <cfRule type="cellIs" dxfId="42" priority="44" operator="between">
      <formula>3100</formula>
      <formula>5999</formula>
    </cfRule>
  </conditionalFormatting>
  <conditionalFormatting sqref="O794:O795">
    <cfRule type="cellIs" dxfId="41" priority="40" operator="equal">
      <formula>8210</formula>
    </cfRule>
    <cfRule type="cellIs" dxfId="40" priority="41" operator="equal">
      <formula>6210</formula>
    </cfRule>
    <cfRule type="cellIs" dxfId="39" priority="42" operator="equal">
      <formula>5410</formula>
    </cfRule>
    <cfRule type="cellIs" dxfId="38" priority="43" operator="equal">
      <formula>4910</formula>
    </cfRule>
  </conditionalFormatting>
  <conditionalFormatting sqref="H796">
    <cfRule type="cellIs" dxfId="37" priority="33" operator="between">
      <formula>3100</formula>
      <formula>5999</formula>
    </cfRule>
  </conditionalFormatting>
  <conditionalFormatting sqref="H791:H793 H797 H799">
    <cfRule type="cellIs" dxfId="36" priority="39" operator="between">
      <formula>3100</formula>
      <formula>5999</formula>
    </cfRule>
  </conditionalFormatting>
  <conditionalFormatting sqref="H798">
    <cfRule type="cellIs" dxfId="35" priority="28" operator="between">
      <formula>3100</formula>
      <formula>5999</formula>
    </cfRule>
  </conditionalFormatting>
  <conditionalFormatting sqref="O796">
    <cfRule type="cellIs" dxfId="34" priority="34" operator="equal">
      <formula>8210</formula>
    </cfRule>
    <cfRule type="cellIs" dxfId="33" priority="35" operator="equal">
      <formula>6210</formula>
    </cfRule>
    <cfRule type="cellIs" dxfId="32" priority="36" operator="equal">
      <formula>5410</formula>
    </cfRule>
    <cfRule type="cellIs" dxfId="31" priority="37" operator="equal">
      <formula>4910</formula>
    </cfRule>
  </conditionalFormatting>
  <conditionalFormatting sqref="O798">
    <cfRule type="cellIs" dxfId="30" priority="29" operator="equal">
      <formula>8210</formula>
    </cfRule>
    <cfRule type="cellIs" dxfId="29" priority="30" operator="equal">
      <formula>6210</formula>
    </cfRule>
    <cfRule type="cellIs" dxfId="28" priority="31" operator="equal">
      <formula>5410</formula>
    </cfRule>
    <cfRule type="cellIs" dxfId="27" priority="32" operator="equal">
      <formula>4910</formula>
    </cfRule>
  </conditionalFormatting>
  <conditionalFormatting sqref="H824">
    <cfRule type="cellIs" dxfId="26" priority="26" operator="between">
      <formula>3100</formula>
      <formula>5999</formula>
    </cfRule>
  </conditionalFormatting>
  <conditionalFormatting sqref="I824">
    <cfRule type="cellIs" dxfId="25" priority="27" operator="equal">
      <formula>9999</formula>
    </cfRule>
  </conditionalFormatting>
  <conditionalFormatting sqref="I838">
    <cfRule type="cellIs" dxfId="24" priority="25" operator="equal">
      <formula>9999</formula>
    </cfRule>
  </conditionalFormatting>
  <conditionalFormatting sqref="H838">
    <cfRule type="cellIs" dxfId="23" priority="24" operator="between">
      <formula>3100</formula>
      <formula>5999</formula>
    </cfRule>
  </conditionalFormatting>
  <conditionalFormatting sqref="O838">
    <cfRule type="cellIs" dxfId="22" priority="20" operator="equal">
      <formula>8210</formula>
    </cfRule>
    <cfRule type="cellIs" dxfId="21" priority="21" operator="equal">
      <formula>6210</formula>
    </cfRule>
    <cfRule type="cellIs" dxfId="20" priority="22" operator="equal">
      <formula>5410</formula>
    </cfRule>
    <cfRule type="cellIs" dxfId="19" priority="23" operator="equal">
      <formula>4910</formula>
    </cfRule>
  </conditionalFormatting>
  <conditionalFormatting sqref="H74:H76">
    <cfRule type="cellIs" dxfId="18" priority="19" operator="between">
      <formula>3100</formula>
      <formula>5999</formula>
    </cfRule>
  </conditionalFormatting>
  <conditionalFormatting sqref="O74:O76">
    <cfRule type="cellIs" dxfId="17" priority="15" operator="equal">
      <formula>8210</formula>
    </cfRule>
    <cfRule type="cellIs" dxfId="16" priority="16" operator="equal">
      <formula>6210</formula>
    </cfRule>
    <cfRule type="cellIs" dxfId="15" priority="17" operator="equal">
      <formula>5410</formula>
    </cfRule>
    <cfRule type="cellIs" dxfId="14" priority="18" operator="equal">
      <formula>4910</formula>
    </cfRule>
  </conditionalFormatting>
  <conditionalFormatting sqref="H152:H154">
    <cfRule type="cellIs" dxfId="13" priority="14" operator="between">
      <formula>3100</formula>
      <formula>5999</formula>
    </cfRule>
  </conditionalFormatting>
  <conditionalFormatting sqref="O152:O154">
    <cfRule type="cellIs" dxfId="12" priority="10" operator="equal">
      <formula>8210</formula>
    </cfRule>
    <cfRule type="cellIs" dxfId="11" priority="11" operator="equal">
      <formula>6210</formula>
    </cfRule>
    <cfRule type="cellIs" dxfId="10" priority="12" operator="equal">
      <formula>5410</formula>
    </cfRule>
    <cfRule type="cellIs" dxfId="9" priority="13" operator="equal">
      <formula>4910</formula>
    </cfRule>
  </conditionalFormatting>
  <conditionalFormatting sqref="O741:O744">
    <cfRule type="cellIs" dxfId="8" priority="6" operator="equal">
      <formula>8210</formula>
    </cfRule>
    <cfRule type="cellIs" dxfId="7" priority="7" operator="equal">
      <formula>6210</formula>
    </cfRule>
    <cfRule type="cellIs" dxfId="6" priority="8" operator="equal">
      <formula>5410</formula>
    </cfRule>
    <cfRule type="cellIs" dxfId="5" priority="9" operator="equal">
      <formula>4910</formula>
    </cfRule>
  </conditionalFormatting>
  <conditionalFormatting sqref="H741:H745">
    <cfRule type="cellIs" dxfId="4" priority="5" operator="between">
      <formula>3100</formula>
      <formula>5999</formula>
    </cfRule>
  </conditionalFormatting>
  <conditionalFormatting sqref="O745">
    <cfRule type="cellIs" dxfId="3" priority="1" operator="equal">
      <formula>8210</formula>
    </cfRule>
    <cfRule type="cellIs" dxfId="2" priority="2" operator="equal">
      <formula>6210</formula>
    </cfRule>
    <cfRule type="cellIs" dxfId="1" priority="3" operator="equal">
      <formula>5410</formula>
    </cfRule>
    <cfRule type="cellIs" dxfId="0" priority="4" operator="equal">
      <formula>4910</formula>
    </cfRule>
  </conditionalFormatting>
  <printOptions gridLines="1"/>
  <pageMargins left="0.19685039370078741" right="0.19685039370078741" top="0.35433070866141736" bottom="0.35433070866141736" header="0.11811023622047245" footer="0.11811023622047245"/>
  <pageSetup paperSize="9" scale="85" orientation="portrait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14" sqref="C14"/>
    </sheetView>
  </sheetViews>
  <sheetFormatPr defaultRowHeight="12.75" x14ac:dyDescent="0.2"/>
  <cols>
    <col min="1" max="1" width="4.28515625" style="158" customWidth="1"/>
    <col min="2" max="2" width="42.140625" style="158" customWidth="1"/>
    <col min="3" max="5" width="13.5703125" style="158" customWidth="1"/>
    <col min="6" max="16384" width="9.140625" style="158"/>
  </cols>
  <sheetData>
    <row r="1" spans="1:5" ht="25.5" x14ac:dyDescent="0.2">
      <c r="A1" s="221" t="s">
        <v>263</v>
      </c>
      <c r="B1" s="221"/>
      <c r="C1" s="174" t="s">
        <v>277</v>
      </c>
      <c r="D1" s="174" t="s">
        <v>275</v>
      </c>
      <c r="E1" s="174" t="s">
        <v>276</v>
      </c>
    </row>
    <row r="2" spans="1:5" x14ac:dyDescent="0.2">
      <c r="A2" s="165">
        <v>6</v>
      </c>
      <c r="B2" s="166" t="s">
        <v>264</v>
      </c>
      <c r="C2" s="175">
        <f>'Tablica I.-prihodi'!C421</f>
        <v>3262706</v>
      </c>
      <c r="D2" s="175">
        <f>'Tablica I.-prihodi'!D421</f>
        <v>480762</v>
      </c>
      <c r="E2" s="175">
        <f>'Tablica I.-prihodi'!E421</f>
        <v>3743468</v>
      </c>
    </row>
    <row r="3" spans="1:5" ht="25.5" x14ac:dyDescent="0.2">
      <c r="A3" s="165">
        <v>7</v>
      </c>
      <c r="B3" s="166" t="s">
        <v>265</v>
      </c>
      <c r="C3" s="175">
        <f>'Tablica I.-prihodi'!C422</f>
        <v>0</v>
      </c>
      <c r="D3" s="175">
        <f>'Tablica I.-prihodi'!D422</f>
        <v>0</v>
      </c>
      <c r="E3" s="175">
        <f>'Tablica I.-prihodi'!E422</f>
        <v>0</v>
      </c>
    </row>
    <row r="4" spans="1:5" s="159" customFormat="1" x14ac:dyDescent="0.2">
      <c r="A4" s="167"/>
      <c r="B4" s="168" t="s">
        <v>266</v>
      </c>
      <c r="C4" s="176">
        <f>SUM(C2:C3)</f>
        <v>3262706</v>
      </c>
      <c r="D4" s="176">
        <f>SUM(D2:D3)</f>
        <v>480762</v>
      </c>
      <c r="E4" s="176">
        <f>SUM(E2:E3)</f>
        <v>3743468</v>
      </c>
    </row>
    <row r="5" spans="1:5" x14ac:dyDescent="0.2">
      <c r="A5" s="169"/>
      <c r="B5" s="166"/>
      <c r="C5" s="175"/>
      <c r="D5" s="175"/>
      <c r="E5" s="175"/>
    </row>
    <row r="6" spans="1:5" x14ac:dyDescent="0.2">
      <c r="A6" s="165">
        <v>3</v>
      </c>
      <c r="B6" s="166" t="s">
        <v>267</v>
      </c>
      <c r="C6" s="175">
        <f>'POSEBNI DIO-rashodi'!L812</f>
        <v>3243656</v>
      </c>
      <c r="D6" s="175">
        <f>'POSEBNI DIO-rashodi'!M812</f>
        <v>377386</v>
      </c>
      <c r="E6" s="175">
        <f>'POSEBNI DIO-rashodi'!N812</f>
        <v>3621042</v>
      </c>
    </row>
    <row r="7" spans="1:5" ht="25.5" x14ac:dyDescent="0.2">
      <c r="A7" s="165">
        <v>4</v>
      </c>
      <c r="B7" s="166" t="s">
        <v>268</v>
      </c>
      <c r="C7" s="175">
        <f>'POSEBNI DIO-rashodi'!L813</f>
        <v>19050</v>
      </c>
      <c r="D7" s="175">
        <f>'POSEBNI DIO-rashodi'!M813</f>
        <v>103376</v>
      </c>
      <c r="E7" s="175">
        <f>'POSEBNI DIO-rashodi'!N813</f>
        <v>122426</v>
      </c>
    </row>
    <row r="8" spans="1:5" s="159" customFormat="1" x14ac:dyDescent="0.2">
      <c r="A8" s="167"/>
      <c r="B8" s="168" t="s">
        <v>269</v>
      </c>
      <c r="C8" s="176">
        <f>SUM(C6:C7)</f>
        <v>3262706</v>
      </c>
      <c r="D8" s="176">
        <f>SUM(D6:D7)</f>
        <v>480762</v>
      </c>
      <c r="E8" s="176">
        <f>SUM(E6:E7)</f>
        <v>3743468</v>
      </c>
    </row>
    <row r="9" spans="1:5" x14ac:dyDescent="0.2">
      <c r="A9" s="169"/>
      <c r="B9" s="166"/>
      <c r="C9" s="175"/>
      <c r="D9" s="175"/>
      <c r="E9" s="175"/>
    </row>
    <row r="10" spans="1:5" ht="25.5" x14ac:dyDescent="0.2">
      <c r="A10" s="165">
        <v>8</v>
      </c>
      <c r="B10" s="166" t="s">
        <v>272</v>
      </c>
      <c r="C10" s="175">
        <f>'Tablica I.-prihodi'!C423</f>
        <v>0</v>
      </c>
      <c r="D10" s="175">
        <f>'Tablica I.-prihodi'!D423</f>
        <v>0</v>
      </c>
      <c r="E10" s="175">
        <f>'Tablica I.-prihodi'!E423</f>
        <v>0</v>
      </c>
    </row>
    <row r="11" spans="1:5" ht="25.5" x14ac:dyDescent="0.2">
      <c r="A11" s="165">
        <v>5</v>
      </c>
      <c r="B11" s="166" t="s">
        <v>270</v>
      </c>
      <c r="C11" s="175">
        <f>'POSEBNI DIO-rashodi'!L814</f>
        <v>0</v>
      </c>
      <c r="D11" s="175">
        <f>'POSEBNI DIO-rashodi'!M814</f>
        <v>0</v>
      </c>
      <c r="E11" s="175">
        <f>'POSEBNI DIO-rashodi'!N814</f>
        <v>0</v>
      </c>
    </row>
    <row r="12" spans="1:5" s="159" customFormat="1" x14ac:dyDescent="0.2">
      <c r="A12" s="170"/>
      <c r="B12" s="168" t="s">
        <v>273</v>
      </c>
      <c r="C12" s="176">
        <f>C10-C11</f>
        <v>0</v>
      </c>
      <c r="D12" s="176">
        <f>D10-D11</f>
        <v>0</v>
      </c>
      <c r="E12" s="176">
        <f>E10-E11</f>
        <v>0</v>
      </c>
    </row>
    <row r="13" spans="1:5" x14ac:dyDescent="0.2">
      <c r="A13" s="165"/>
      <c r="B13" s="166"/>
      <c r="C13" s="175"/>
      <c r="D13" s="175"/>
      <c r="E13" s="175"/>
    </row>
    <row r="14" spans="1:5" s="159" customFormat="1" ht="25.5" x14ac:dyDescent="0.2">
      <c r="A14" s="170">
        <v>92</v>
      </c>
      <c r="B14" s="168" t="s">
        <v>274</v>
      </c>
      <c r="C14" s="176">
        <f>'Tablica I.-prihodi'!C424</f>
        <v>0</v>
      </c>
      <c r="D14" s="176">
        <f>'Tablica I.-prihodi'!D424</f>
        <v>0</v>
      </c>
      <c r="E14" s="176">
        <f>'Tablica I.-prihodi'!E424</f>
        <v>0</v>
      </c>
    </row>
    <row r="15" spans="1:5" x14ac:dyDescent="0.2">
      <c r="A15" s="171"/>
      <c r="B15" s="172" t="s">
        <v>271</v>
      </c>
      <c r="C15" s="173">
        <f>C2+C3+C10+C14-C6-C7-C11</f>
        <v>0</v>
      </c>
      <c r="D15" s="173">
        <f>D2+D3+D10+D14-D6-D7-D11</f>
        <v>0</v>
      </c>
      <c r="E15" s="173">
        <f>E2+E3+E10+E14-E6-E7-E11</f>
        <v>0</v>
      </c>
    </row>
  </sheetData>
  <sheetProtection algorithmName="SHA-512" hashValue="NqIwkn8fliVhGl7vX7nt3StEJtSa5khGVBb/BFi1ZljbVQoCMTK960dcE1zWQ2Fgj50NzvOTlE2VhF7+q6Y2Zg==" saltValue="32ZxopQDxjXxaet+DpZqgA==" spinCount="100000" sheet="1" objects="1" scenarios="1"/>
  <mergeCells count="1">
    <mergeCell ref="A1:B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Tablica I.-prihodi</vt:lpstr>
      <vt:lpstr>POSEBNI DIO-rashodi</vt:lpstr>
      <vt:lpstr>REKAPITULACIJA</vt:lpstr>
      <vt:lpstr>'POSEBNI DIO-rashodi'!Ispis_naslova</vt:lpstr>
      <vt:lpstr>'Tablica I.-prihodi'!Ispis_naslova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Ivana</cp:lastModifiedBy>
  <cp:lastPrinted>2020-10-28T11:06:22Z</cp:lastPrinted>
  <dcterms:created xsi:type="dcterms:W3CDTF">2020-04-15T07:52:39Z</dcterms:created>
  <dcterms:modified xsi:type="dcterms:W3CDTF">2021-01-22T07:58:46Z</dcterms:modified>
</cp:coreProperties>
</file>